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4_地域産業技術研究開発支援事業\令和8年度\03_公募\02_公募要領・HP掲載\20260522_掲載書類\"/>
    </mc:Choice>
  </mc:AlternateContent>
  <xr:revisionPtr revIDLastSave="0" documentId="13_ncr:1_{8FFF27AF-94C1-43C2-A69F-12E8EC0BBEF6}" xr6:coauthVersionLast="47" xr6:coauthVersionMax="47" xr10:uidLastSave="{00000000-0000-0000-0000-000000000000}"/>
  <bookViews>
    <workbookView xWindow="-120" yWindow="-120" windowWidth="29040" windowHeight="17520" activeTab="6" xr2:uid="{CF26E043-94D6-4092-8BC2-4E0D4AC379F8}"/>
  </bookViews>
  <sheets>
    <sheet name="【必読】注意事項 " sheetId="15" r:id="rId1"/>
    <sheet name="総額内訳表" sheetId="1" r:id="rId2"/>
    <sheet name="総額内訳表２【共同研究グループ】" sheetId="18" r:id="rId3"/>
    <sheet name="令和８年度【代表事業者】" sheetId="2" r:id="rId4"/>
    <sheet name="令和９年度【代表事業者】" sheetId="5" r:id="rId5"/>
    <sheet name="令和10年度【代表事業者】" sheetId="6" r:id="rId6"/>
    <sheet name="令和８年度【共同研究者】" sheetId="3" r:id="rId7"/>
    <sheet name="令和９年度【共同研究者】)" sheetId="8" r:id="rId8"/>
    <sheet name="令和10年度【共同研究者】" sheetId="9" r:id="rId9"/>
    <sheet name="総額内訳表【民間企業が共同研究グループの場合】" sheetId="14" r:id="rId10"/>
    <sheet name="令和　年度【民間企業が共同研究グループの場合】" sheetId="7" r:id="rId11"/>
  </sheets>
  <definedNames>
    <definedName name="_Hlk104902878" localSheetId="10">'令和　年度【民間企業が共同研究グループの場合】'!$A$5</definedName>
    <definedName name="_Hlk104902878" localSheetId="8">令和10年度【共同研究者】!$A$5</definedName>
    <definedName name="_Hlk104902878" localSheetId="5">令和10年度【代表事業者】!$A$5</definedName>
    <definedName name="_Hlk104902878" localSheetId="6">令和８年度【共同研究者】!$A$5</definedName>
    <definedName name="_Hlk104902878" localSheetId="3">令和８年度【代表事業者】!$A$5</definedName>
    <definedName name="_Hlk104902878" localSheetId="7">'令和９年度【共同研究者】)'!$A$5</definedName>
    <definedName name="_Hlk104902878" localSheetId="4">令和９年度【代表事業者】!$A$5</definedName>
    <definedName name="_Hlk105002810" localSheetId="10">'令和　年度【民間企業が共同研究グループの場合】'!$A$5</definedName>
    <definedName name="_Hlk105002810" localSheetId="8">令和10年度【共同研究者】!$A$5</definedName>
    <definedName name="_Hlk105002810" localSheetId="5">令和10年度【代表事業者】!$A$5</definedName>
    <definedName name="_Hlk105002810" localSheetId="6">令和８年度【共同研究者】!$A$5</definedName>
    <definedName name="_Hlk105002810" localSheetId="3">令和８年度【代表事業者】!$A$5</definedName>
    <definedName name="_Hlk105002810" localSheetId="7">'令和９年度【共同研究者】)'!$A$5</definedName>
    <definedName name="_Hlk105002810" localSheetId="4">令和９年度【代表事業者】!$A$5</definedName>
    <definedName name="_xlnm.Print_Area" localSheetId="0">'【必読】注意事項 '!$A$1:$I$23</definedName>
    <definedName name="_xlnm.Print_Area" localSheetId="1">総額内訳表!$A$1:$F$41</definedName>
    <definedName name="_xlnm.Print_Area" localSheetId="9">総額内訳表【民間企業が共同研究グループの場合】!$A$1:$F$21</definedName>
    <definedName name="_xlnm.Print_Area" localSheetId="2">総額内訳表２【共同研究グループ】!$A$1:$F$35</definedName>
    <definedName name="_xlnm.Print_Area" localSheetId="10">'令和　年度【民間企業が共同研究グループの場合】'!$A$1:$E$38</definedName>
    <definedName name="_xlnm.Print_Area" localSheetId="8">令和10年度【共同研究者】!$A$1:$E$40</definedName>
    <definedName name="_xlnm.Print_Area" localSheetId="5">令和10年度【代表事業者】!$A$1:$E$43</definedName>
    <definedName name="_xlnm.Print_Area" localSheetId="6">令和８年度【共同研究者】!$A$1:$E$40</definedName>
    <definedName name="_xlnm.Print_Area" localSheetId="3">令和８年度【代表事業者】!$A$1:$E$43</definedName>
    <definedName name="_xlnm.Print_Area" localSheetId="7">'令和９年度【共同研究者】)'!$A$1:$E$40</definedName>
    <definedName name="_xlnm.Print_Area" localSheetId="4">令和９年度【代表事業者】!$A$1:$E$43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F23" i="1"/>
  <c r="D11" i="9" l="1"/>
  <c r="E11" i="9"/>
  <c r="D24" i="3"/>
  <c r="D27" i="3" s="1"/>
  <c r="F16" i="18"/>
  <c r="E35" i="18"/>
  <c r="D35" i="18"/>
  <c r="C35" i="18"/>
  <c r="F35" i="18" s="1"/>
  <c r="F34" i="18"/>
  <c r="E33" i="18"/>
  <c r="D33" i="18"/>
  <c r="C33" i="18"/>
  <c r="F33" i="18" s="1"/>
  <c r="F32" i="18"/>
  <c r="F31" i="18"/>
  <c r="F30" i="18"/>
  <c r="F29" i="18"/>
  <c r="F28" i="18"/>
  <c r="F27" i="18"/>
  <c r="F26" i="18"/>
  <c r="E26" i="18"/>
  <c r="D26" i="18"/>
  <c r="C26" i="18"/>
  <c r="F25" i="18"/>
  <c r="F24" i="18"/>
  <c r="F19" i="18"/>
  <c r="E18" i="18"/>
  <c r="F18" i="18" s="1"/>
  <c r="D18" i="18"/>
  <c r="C18" i="18"/>
  <c r="F17" i="18"/>
  <c r="F15" i="18"/>
  <c r="F14" i="18"/>
  <c r="F13" i="18"/>
  <c r="F12" i="18"/>
  <c r="E11" i="18"/>
  <c r="D11" i="18"/>
  <c r="D20" i="18" s="1"/>
  <c r="C11" i="18"/>
  <c r="C20" i="18" s="1"/>
  <c r="F10" i="18"/>
  <c r="F9" i="18"/>
  <c r="E18" i="14"/>
  <c r="D18" i="14"/>
  <c r="C18" i="14"/>
  <c r="C19" i="14" s="1"/>
  <c r="C20" i="14" s="1"/>
  <c r="F17" i="14"/>
  <c r="F16" i="14"/>
  <c r="F15" i="14"/>
  <c r="F14" i="14"/>
  <c r="F13" i="14"/>
  <c r="F12" i="14"/>
  <c r="E11" i="14"/>
  <c r="D11" i="14"/>
  <c r="C11" i="14"/>
  <c r="F10" i="14"/>
  <c r="F9" i="14"/>
  <c r="E18" i="9"/>
  <c r="E25" i="3"/>
  <c r="D19" i="14" l="1"/>
  <c r="D20" i="14" s="1"/>
  <c r="E19" i="14"/>
  <c r="E20" i="14" s="1"/>
  <c r="E20" i="18"/>
  <c r="F20" i="18" s="1"/>
  <c r="F11" i="18"/>
  <c r="F18" i="14"/>
  <c r="F11" i="14"/>
  <c r="C39" i="1"/>
  <c r="F19" i="14" l="1"/>
  <c r="F20" i="14"/>
  <c r="F38" i="1"/>
  <c r="F37" i="1"/>
  <c r="F36" i="1"/>
  <c r="E39" i="1"/>
  <c r="D39" i="1"/>
  <c r="F34" i="1"/>
  <c r="F33" i="1"/>
  <c r="F31" i="1"/>
  <c r="F30" i="1"/>
  <c r="E32" i="1"/>
  <c r="D32" i="1"/>
  <c r="C32" i="1"/>
  <c r="E19" i="1"/>
  <c r="D19" i="1"/>
  <c r="C19" i="1"/>
  <c r="F18" i="1"/>
  <c r="F17" i="1"/>
  <c r="F16" i="1"/>
  <c r="F15" i="1"/>
  <c r="F11" i="1"/>
  <c r="F10" i="1"/>
  <c r="E12" i="1"/>
  <c r="D12" i="1"/>
  <c r="C12" i="1"/>
  <c r="E41" i="1" l="1"/>
  <c r="E20" i="1"/>
  <c r="E21" i="1" s="1"/>
  <c r="D20" i="1"/>
  <c r="D21" i="1" s="1"/>
  <c r="F32" i="1"/>
  <c r="D41" i="1"/>
  <c r="C20" i="1"/>
  <c r="C21" i="1" s="1"/>
  <c r="C41" i="1"/>
  <c r="F39" i="1"/>
  <c r="F12" i="1"/>
  <c r="E25" i="9"/>
  <c r="D24" i="9"/>
  <c r="D27" i="9" s="1"/>
  <c r="E22" i="9"/>
  <c r="E20" i="9"/>
  <c r="E16" i="9"/>
  <c r="E14" i="9"/>
  <c r="E12" i="9"/>
  <c r="E10" i="9"/>
  <c r="E9" i="9"/>
  <c r="E8" i="9"/>
  <c r="E7" i="9"/>
  <c r="E25" i="8"/>
  <c r="D24" i="8"/>
  <c r="D27" i="8" s="1"/>
  <c r="E22" i="8"/>
  <c r="E20" i="8"/>
  <c r="E18" i="8"/>
  <c r="E16" i="8"/>
  <c r="E14" i="8"/>
  <c r="E12" i="8"/>
  <c r="D11" i="8"/>
  <c r="E10" i="8"/>
  <c r="E9" i="8"/>
  <c r="E8" i="8"/>
  <c r="E7" i="8"/>
  <c r="E22" i="3"/>
  <c r="E20" i="3"/>
  <c r="E18" i="3"/>
  <c r="E16" i="3"/>
  <c r="E14" i="3"/>
  <c r="E12" i="3"/>
  <c r="E10" i="3"/>
  <c r="E9" i="3"/>
  <c r="E8" i="3"/>
  <c r="E7" i="3"/>
  <c r="D24" i="7"/>
  <c r="E22" i="7"/>
  <c r="E20" i="7"/>
  <c r="E18" i="7"/>
  <c r="E16" i="7"/>
  <c r="E14" i="7"/>
  <c r="E12" i="7"/>
  <c r="D11" i="7"/>
  <c r="E10" i="7"/>
  <c r="E9" i="7"/>
  <c r="E8" i="7"/>
  <c r="E7" i="7"/>
  <c r="D24" i="6"/>
  <c r="E22" i="6"/>
  <c r="E20" i="6"/>
  <c r="E18" i="6"/>
  <c r="E16" i="6"/>
  <c r="E14" i="6"/>
  <c r="E12" i="6"/>
  <c r="D11" i="6"/>
  <c r="E10" i="6"/>
  <c r="E9" i="6"/>
  <c r="E8" i="6"/>
  <c r="E7" i="6"/>
  <c r="F21" i="1" l="1"/>
  <c r="D25" i="6"/>
  <c r="E24" i="6"/>
  <c r="E24" i="9"/>
  <c r="E27" i="9" s="1"/>
  <c r="E24" i="8"/>
  <c r="E27" i="8" s="1"/>
  <c r="E11" i="8"/>
  <c r="E11" i="7"/>
  <c r="D25" i="7"/>
  <c r="E24" i="7"/>
  <c r="E11" i="6"/>
  <c r="E25" i="6" l="1"/>
  <c r="E26" i="6" s="1"/>
  <c r="E30" i="6" s="1"/>
  <c r="E25" i="7"/>
  <c r="E26" i="7" s="1"/>
  <c r="D24" i="5"/>
  <c r="E22" i="5"/>
  <c r="E20" i="5"/>
  <c r="E18" i="5"/>
  <c r="E16" i="5"/>
  <c r="E14" i="5"/>
  <c r="E12" i="5"/>
  <c r="D11" i="5"/>
  <c r="E10" i="5"/>
  <c r="E9" i="5"/>
  <c r="E8" i="5"/>
  <c r="E7" i="5"/>
  <c r="E22" i="2"/>
  <c r="E20" i="2"/>
  <c r="E18" i="2"/>
  <c r="E16" i="2"/>
  <c r="E14" i="2"/>
  <c r="E9" i="2"/>
  <c r="E12" i="2"/>
  <c r="E10" i="2"/>
  <c r="E8" i="2"/>
  <c r="E7" i="2"/>
  <c r="E24" i="5" l="1"/>
  <c r="D25" i="5"/>
  <c r="E11" i="5"/>
  <c r="E24" i="3"/>
  <c r="E27" i="3" s="1"/>
  <c r="E11" i="3"/>
  <c r="D11" i="3"/>
  <c r="E25" i="5" l="1"/>
  <c r="E24" i="2"/>
  <c r="D24" i="2"/>
  <c r="D11" i="2"/>
  <c r="E11" i="2"/>
  <c r="F26" i="1"/>
  <c r="F25" i="1"/>
  <c r="F41" i="1"/>
  <c r="F40" i="1"/>
  <c r="F35" i="1"/>
  <c r="F22" i="1"/>
  <c r="F14" i="1"/>
  <c r="F13" i="1"/>
  <c r="E26" i="5" l="1"/>
  <c r="E30" i="5" s="1"/>
  <c r="E25" i="2"/>
  <c r="E26" i="2" s="1"/>
  <c r="E30" i="2" s="1"/>
  <c r="D25" i="2"/>
  <c r="F19" i="1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37375E29-D176-4E0D-979E-C5602378984E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  <comment ref="B27" authorId="0" shapeId="0" xr:uid="{32BB8F84-FFD6-419E-9EBA-3E2954437A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  <comment ref="E29" authorId="0" shapeId="0" xr:uid="{F5522270-65B9-4B12-98E2-F66B8132A74B}">
      <text>
        <r>
          <rPr>
            <b/>
            <sz val="9"/>
            <color indexed="81"/>
            <rFont val="MS P ゴシック"/>
            <family val="3"/>
            <charset val="128"/>
          </rPr>
          <t>民間企業がある場合は、２／３の充当額を記載。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4C565638-330E-473C-B669-01A72C127503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  <comment ref="B27" authorId="0" shapeId="0" xr:uid="{F1CA8115-CC4B-44DB-821F-547A895DC10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  <comment ref="E29" authorId="0" shapeId="0" xr:uid="{FB4E0179-DF83-45FF-8E1F-78D74A02C6B0}">
      <text>
        <r>
          <rPr>
            <b/>
            <sz val="9"/>
            <color indexed="81"/>
            <rFont val="MS P ゴシック"/>
            <family val="3"/>
            <charset val="128"/>
          </rPr>
          <t>民間企業がある場合は、２／３の充当額を記載。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5055AC66-B48A-4847-8722-5649734FD899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
可能です。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E5767814-6730-43A5-A31C-6DEC6992E2F5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5AFA743E-DB7C-4373-BBA5-0EF0B6751A47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72F165F0-5B0A-47E6-B412-85D16FAEBCCC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2529C7EB-245F-4336-8D67-C31C871FE6A7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sharedStrings.xml><?xml version="1.0" encoding="utf-8"?>
<sst xmlns="http://schemas.openxmlformats.org/spreadsheetml/2006/main" count="468" uniqueCount="139">
  <si>
    <t>研究開発費用総額内訳表</t>
  </si>
  <si>
    <t>区分</t>
  </si>
  <si>
    <t>合　計</t>
  </si>
  <si>
    <t>物品費</t>
  </si>
  <si>
    <t>（大区分）</t>
  </si>
  <si>
    <t>設備備品費</t>
  </si>
  <si>
    <t>消耗品費</t>
  </si>
  <si>
    <t>小　　計　</t>
  </si>
  <si>
    <t>　謝　　　金</t>
  </si>
  <si>
    <t>　旅　　　費</t>
  </si>
  <si>
    <t>その他</t>
  </si>
  <si>
    <t>外注費</t>
  </si>
  <si>
    <t>通信運搬費</t>
  </si>
  <si>
    <t>光熱水費</t>
  </si>
  <si>
    <t>諸経費</t>
  </si>
  <si>
    <t>小　　計</t>
  </si>
  <si>
    <t>　総　経　費</t>
  </si>
  <si>
    <t>（千円未満切り捨て）</t>
  </si>
  <si>
    <t>（大区分）</t>
    <phoneticPr fontId="3"/>
  </si>
  <si>
    <t>令和８年度</t>
    <phoneticPr fontId="3"/>
  </si>
  <si>
    <t>令和９年度</t>
    <phoneticPr fontId="3"/>
  </si>
  <si>
    <t>　最終補助金充当額</t>
    <rPh sb="1" eb="3">
      <t>サイシュウ</t>
    </rPh>
    <phoneticPr fontId="3"/>
  </si>
  <si>
    <t>間接経費</t>
  </si>
  <si>
    <t>令和10年度</t>
    <phoneticPr fontId="3"/>
  </si>
  <si>
    <t>積算基礎</t>
  </si>
  <si>
    <t>（消費税込み）</t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</si>
  <si>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</si>
  <si>
    <r>
      <t>(</t>
    </r>
    <r>
      <rPr>
        <sz val="10.5"/>
        <color theme="1"/>
        <rFont val="ＭＳ 明朝"/>
        <family val="1"/>
        <charset val="128"/>
      </rPr>
      <t>消費税抜き</t>
    </r>
    <r>
      <rPr>
        <sz val="10.5"/>
        <color theme="1"/>
        <rFont val="Century"/>
        <family val="1"/>
      </rPr>
      <t>)</t>
    </r>
  </si>
  <si>
    <t>設備</t>
  </si>
  <si>
    <t>備品費</t>
  </si>
  <si>
    <t>消耗</t>
  </si>
  <si>
    <t>品費</t>
  </si>
  <si>
    <t>謝金</t>
  </si>
  <si>
    <t>旅費</t>
  </si>
  <si>
    <t>通信運</t>
  </si>
  <si>
    <t>搬費</t>
  </si>
  <si>
    <t>光熱</t>
  </si>
  <si>
    <t>水費</t>
  </si>
  <si>
    <t>（２）研究開発費項目別明細表</t>
  </si>
  <si>
    <t>留意事項</t>
  </si>
  <si>
    <t>１　本事業に係る補助対象経費については、人件費を除く調査研究に必要な費用を対象とします。</t>
  </si>
  <si>
    <t>２　消費税及び地方消費税は補助対象外です。</t>
  </si>
  <si>
    <t>○　経費区分　</t>
  </si>
  <si>
    <t>・謝  　　金：アドバイザーや外部の有識者による技術指導に対する謝金に要する経費</t>
  </si>
  <si>
    <t>・旅　　  費：補助事業に必要な旅費、滞在費及び交通費</t>
  </si>
  <si>
    <t>・設備備品費：補助事業の実施に必要な機械装置、工具器具の購入、製作、改良又はその据付、修繕等に要する経費</t>
    <phoneticPr fontId="3"/>
  </si>
  <si>
    <t>　　　　　　　(耐用年数1年以上かつ取得価格が10万円以上のもの)</t>
    <phoneticPr fontId="3"/>
  </si>
  <si>
    <t>・消耗品費：補助事業の実施に必要な原材料、部品、消耗品等の購入に要する経費</t>
    <phoneticPr fontId="3"/>
  </si>
  <si>
    <t>　　　　　 (耐用年数が1年未満又は取得価額が10万円未満のもの)</t>
    <phoneticPr fontId="3"/>
  </si>
  <si>
    <t>　補助金充当額合計（①＋②）</t>
    <rPh sb="1" eb="7">
      <t>ホジョキンジュウトウガク</t>
    </rPh>
    <rPh sb="7" eb="9">
      <t>ゴウケイ</t>
    </rPh>
    <phoneticPr fontId="3"/>
  </si>
  <si>
    <t>最終補助金充当額（千円未満切り捨て）</t>
    <rPh sb="0" eb="2">
      <t>サイシュウ</t>
    </rPh>
    <rPh sb="2" eb="8">
      <t>ホジョキンジュウトウガク</t>
    </rPh>
    <rPh sb="9" eb="13">
      <t>センエンミマン</t>
    </rPh>
    <rPh sb="13" eb="14">
      <t>キ</t>
    </rPh>
    <rPh sb="15" eb="16">
      <t>ス</t>
    </rPh>
    <phoneticPr fontId="3"/>
  </si>
  <si>
    <t>　　　　　　　外注先への支払に要する経費</t>
    <phoneticPr fontId="3"/>
  </si>
  <si>
    <t>・外  注  費：原材料の再加工、設計、分析、試験、調査等を外部（外注先の機器を使って自ら行う場合を含む。）で行う場合に</t>
    <phoneticPr fontId="3"/>
  </si>
  <si>
    <t>間接経費</t>
    <rPh sb="0" eb="4">
      <t>カンセツケイヒ</t>
    </rPh>
    <phoneticPr fontId="3"/>
  </si>
  <si>
    <t>合計</t>
    <rPh sb="0" eb="2">
      <t>ゴウケイ</t>
    </rPh>
    <phoneticPr fontId="3"/>
  </si>
  <si>
    <t>小 計</t>
    <phoneticPr fontId="3"/>
  </si>
  <si>
    <t>小　計</t>
    <phoneticPr fontId="3"/>
  </si>
  <si>
    <t>１．××材料  @ 170円×50個=8,500円
２．□□液  @ 26,500円×10本=265,000円
３．○○試薬  @ 3,400円×10本=34,000円
４．△△管　@ 8,850円×10個=88,500円</t>
    <phoneticPr fontId="3"/>
  </si>
  <si>
    <t>１．○○分析 @ 24,000円×20回=480,000円
２．△△設計 @ 90,000円
３．××加工 @ 70,000円
４．□□調査　@ 152,000円</t>
    <phoneticPr fontId="3"/>
  </si>
  <si>
    <t>補助対象経費　小　計</t>
    <rPh sb="0" eb="6">
      <t>ホジョタイショウケイヒ</t>
    </rPh>
    <rPh sb="7" eb="8">
      <t>ショウ</t>
    </rPh>
    <rPh sb="9" eb="10">
      <t>ケイ</t>
    </rPh>
    <phoneticPr fontId="3"/>
  </si>
  <si>
    <t>補助金充当額（2/3）①</t>
    <rPh sb="0" eb="6">
      <t>ホジョキンジュウトウガク</t>
    </rPh>
    <phoneticPr fontId="3"/>
  </si>
  <si>
    <t>対象経費</t>
    <phoneticPr fontId="3"/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</si>
  <si>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</si>
  <si>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</si>
  <si>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補助金充当額（2/3）（Ⅰ）</t>
    <rPh sb="0" eb="6">
      <t>ホジョキンジュウトウガク</t>
    </rPh>
    <phoneticPr fontId="3"/>
  </si>
  <si>
    <t>研究連携費（Ⅱ）</t>
    <rPh sb="4" eb="5">
      <t>ヒ</t>
    </rPh>
    <phoneticPr fontId="3"/>
  </si>
  <si>
    <t>補助金充当額計（I＋Ⅱ）</t>
    <rPh sb="0" eb="3">
      <t>ホジョキン</t>
    </rPh>
    <rPh sb="3" eb="5">
      <t>ジュウトウ</t>
    </rPh>
    <rPh sb="5" eb="6">
      <t>ガク</t>
    </rPh>
    <rPh sb="6" eb="7">
      <t>ケイ</t>
    </rPh>
    <phoneticPr fontId="3"/>
  </si>
  <si>
    <t>①補助対象経費</t>
    <rPh sb="1" eb="5">
      <t>ホジョタイショウ</t>
    </rPh>
    <rPh sb="5" eb="7">
      <t>ケイヒ</t>
    </rPh>
    <phoneticPr fontId="3"/>
  </si>
  <si>
    <t>②補助対象経費</t>
    <rPh sb="1" eb="3">
      <t>ホジョ</t>
    </rPh>
    <rPh sb="3" eb="7">
      <t>タイショウケイヒ</t>
    </rPh>
    <phoneticPr fontId="3"/>
  </si>
  <si>
    <t>補助金充当額（10/10 or 2/3）（Ⅱ）</t>
    <rPh sb="0" eb="6">
      <t>ホジョキンジュウトウガク</t>
    </rPh>
    <phoneticPr fontId="3"/>
  </si>
  <si>
    <t>１．△△管　@ 16,500円×10個=165,000円</t>
    <phoneticPr fontId="3"/>
  </si>
  <si>
    <t>着色セルのみ入力</t>
    <rPh sb="0" eb="2">
      <t>チャクショク</t>
    </rPh>
    <rPh sb="6" eb="8">
      <t>ニュウリョク</t>
    </rPh>
    <phoneticPr fontId="3"/>
  </si>
  <si>
    <t xml:space="preserve">１．○○分析 @ 112,200円=112,200円
</t>
    <rPh sb="16" eb="17">
      <t>エン</t>
    </rPh>
    <phoneticPr fontId="3"/>
  </si>
  <si>
    <t xml:space="preserve">１．○○加工　@ 165,000円
</t>
    <phoneticPr fontId="3"/>
  </si>
  <si>
    <t>１．○○装置　@ 220,000円</t>
    <phoneticPr fontId="3"/>
  </si>
  <si>
    <t>・間接経費：直接経費以外に必要となる一般管理費(直接経費の30%以内)</t>
    <phoneticPr fontId="3"/>
  </si>
  <si>
    <t>１．○○加工　@ 240,000円
２．××設計　@ 156,000円</t>
    <phoneticPr fontId="3"/>
  </si>
  <si>
    <t>１．一般管理費　@ 210,210円</t>
    <phoneticPr fontId="3"/>
  </si>
  <si>
    <t xml:space="preserve">１．○○加工　@110,000円
</t>
    <phoneticPr fontId="3"/>
  </si>
  <si>
    <t>１．一般管理費　@ 144,210円</t>
    <phoneticPr fontId="3"/>
  </si>
  <si>
    <t xml:space="preserve">１．国立大学法人□□大学　@ 1,217,800円       </t>
    <phoneticPr fontId="3"/>
  </si>
  <si>
    <t xml:space="preserve">１．国立大学法人□□大学　@ 910,910円       </t>
    <phoneticPr fontId="3"/>
  </si>
  <si>
    <t xml:space="preserve">１．国立大学法人□□大学　@ 624,910円       </t>
    <phoneticPr fontId="3"/>
  </si>
  <si>
    <t>１．○○装置　@ 450,000円</t>
    <phoneticPr fontId="3"/>
  </si>
  <si>
    <t>１．□□搬送料　@ 65,000円</t>
    <phoneticPr fontId="3"/>
  </si>
  <si>
    <t>１．□□使用料　@ 50,000×10回=500,000円</t>
    <phoneticPr fontId="3"/>
  </si>
  <si>
    <t>１．□□使用料　@ 50,000×4回=200,000円</t>
    <phoneticPr fontId="3"/>
  </si>
  <si>
    <t>１．○○装置　@ 120,000円</t>
    <phoneticPr fontId="3"/>
  </si>
  <si>
    <t xml:space="preserve">１．○○分析 @ 35,000円×20回=700,000円
</t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</si>
  <si>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Segoe UI Symbol"/>
        <family val="1"/>
      </rPr>
      <t>○○</t>
    </r>
    <r>
      <rPr>
        <sz val="10.5"/>
        <color rgb="FF0070C0"/>
        <rFont val="ＭＳ 明朝"/>
        <family val="1"/>
        <charset val="128"/>
      </rPr>
      <t>の開発</t>
    </r>
    <phoneticPr fontId="3"/>
  </si>
  <si>
    <r>
      <t>テーマ名：</t>
    </r>
    <r>
      <rPr>
        <sz val="11"/>
        <color rgb="FF0070C0"/>
        <rFont val="ＭＳ ゴシック"/>
        <family val="3"/>
        <charset val="128"/>
      </rPr>
      <t>○○の開発</t>
    </r>
    <rPh sb="3" eb="4">
      <t>メイ</t>
    </rPh>
    <phoneticPr fontId="3"/>
  </si>
  <si>
    <r>
      <t>　　　代表事業者（</t>
    </r>
    <r>
      <rPr>
        <sz val="11"/>
        <color rgb="FF0070C0"/>
        <rFont val="游ゴシック"/>
        <family val="3"/>
        <charset val="128"/>
        <scheme val="minor"/>
      </rPr>
      <t>○○○○株式会社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ダイヒョウ</t>
    </rPh>
    <rPh sb="5" eb="8">
      <t>ジギョウシャ</t>
    </rPh>
    <phoneticPr fontId="3"/>
  </si>
  <si>
    <r>
      <t>　（令和８年度）代表事業者（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</si>
  <si>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（令和９年度）代表事業者（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</si>
  <si>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（令和10年度）代表事業者（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9" eb="11">
      <t>ダイヒョウ</t>
    </rPh>
    <rPh sb="11" eb="14">
      <t>ジギョウシャ</t>
    </rPh>
    <phoneticPr fontId="3"/>
  </si>
  <si>
    <r>
      <t>　（令和８年度）共同研究者（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</si>
  <si>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（令和９年度）共同研究者（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</si>
  <si>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（令和10年度）共同研究者（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9" eb="14">
      <t>キョウドウケンキュウシャ</t>
    </rPh>
    <rPh sb="15" eb="21">
      <t>コクリツダイガクホウジン</t>
    </rPh>
    <rPh sb="23" eb="25">
      <t>ダイガク</t>
    </rPh>
    <phoneticPr fontId="3"/>
  </si>
  <si>
    <t>補助金充当額（2/3）</t>
    <rPh sb="0" eb="6">
      <t>ホジョキンジュウトウガク</t>
    </rPh>
    <phoneticPr fontId="3"/>
  </si>
  <si>
    <t>旅費</t>
    <phoneticPr fontId="3"/>
  </si>
  <si>
    <t>１．宮崎～東京（１泊）         56,100円×1人×2回=112,200円</t>
    <phoneticPr fontId="3"/>
  </si>
  <si>
    <t>１．○○謝金　@ 11,000円×3回=33,000円</t>
    <phoneticPr fontId="3"/>
  </si>
  <si>
    <t>１．宮崎～東京（１泊）       @ 56,100円×1人×2回=112,200円</t>
    <phoneticPr fontId="3"/>
  </si>
  <si>
    <t>１．一般管理費　@283,800円</t>
    <phoneticPr fontId="3"/>
  </si>
  <si>
    <t>積算基礎</t>
    <phoneticPr fontId="3"/>
  </si>
  <si>
    <t>　なっております。</t>
    <phoneticPr fontId="3"/>
  </si>
  <si>
    <t>　１ページ内に収める形にしてください。</t>
    <rPh sb="5" eb="6">
      <t>ナイ</t>
    </rPh>
    <rPh sb="7" eb="8">
      <t>オサ</t>
    </rPh>
    <rPh sb="10" eb="11">
      <t>カタチ</t>
    </rPh>
    <phoneticPr fontId="3"/>
  </si>
  <si>
    <t>　　ただし、ページ下部の留意事項がはみでることは問題ありません。</t>
    <rPh sb="9" eb="11">
      <t>カブ</t>
    </rPh>
    <rPh sb="12" eb="16">
      <t>リュウイジコウ</t>
    </rPh>
    <rPh sb="24" eb="26">
      <t>モンダイ</t>
    </rPh>
    <phoneticPr fontId="3"/>
  </si>
  <si>
    <t>（１）全てのExcelシートは保護されており、黄色で着色されたセルのみ入力可能と</t>
    <phoneticPr fontId="3"/>
  </si>
  <si>
    <t>　ことは可能ですので、行の高さを調整して入力ください。</t>
    <rPh sb="11" eb="12">
      <t>ギョウ</t>
    </rPh>
    <rPh sb="13" eb="14">
      <t>タカ</t>
    </rPh>
    <rPh sb="16" eb="18">
      <t>チョウセイ</t>
    </rPh>
    <rPh sb="20" eb="22">
      <t>ニュウリョク</t>
    </rPh>
    <phoneticPr fontId="3"/>
  </si>
  <si>
    <t>　ご連絡ください。【E-mail:	iwashita-kentaro@mepo.or.jp】</t>
    <rPh sb="2" eb="4">
      <t>レンラク</t>
    </rPh>
    <phoneticPr fontId="3"/>
  </si>
  <si>
    <t>（2）入力可能なセルの青色の数字は記載例です。実際の予算案の数字に修正後、</t>
    <rPh sb="11" eb="13">
      <t>アオイロ</t>
    </rPh>
    <rPh sb="14" eb="16">
      <t>スウジ</t>
    </rPh>
    <rPh sb="17" eb="20">
      <t>キサイレイ</t>
    </rPh>
    <rPh sb="23" eb="25">
      <t>ジッサイ</t>
    </rPh>
    <rPh sb="26" eb="29">
      <t>ヨサンアン</t>
    </rPh>
    <rPh sb="30" eb="32">
      <t>スウジ</t>
    </rPh>
    <rPh sb="33" eb="35">
      <t>シュウセイ</t>
    </rPh>
    <rPh sb="35" eb="36">
      <t>ゴ</t>
    </rPh>
    <phoneticPr fontId="3"/>
  </si>
  <si>
    <t>　区別するために黒色に変更してください。</t>
    <rPh sb="1" eb="3">
      <t>クベツ</t>
    </rPh>
    <rPh sb="8" eb="10">
      <t>クロイロ</t>
    </rPh>
    <rPh sb="11" eb="13">
      <t>ヘンコウ</t>
    </rPh>
    <phoneticPr fontId="3"/>
  </si>
  <si>
    <t>（3）積算基礎を入力する時などに、入力欄が不足する場合は、行の高さを変更する</t>
    <rPh sb="3" eb="5">
      <t>セキサン</t>
    </rPh>
    <rPh sb="5" eb="7">
      <t>キソ</t>
    </rPh>
    <rPh sb="8" eb="10">
      <t>ニュウリョク</t>
    </rPh>
    <rPh sb="12" eb="13">
      <t>トキ</t>
    </rPh>
    <rPh sb="17" eb="19">
      <t>ニュウリョク</t>
    </rPh>
    <rPh sb="19" eb="20">
      <t>ラン</t>
    </rPh>
    <rPh sb="21" eb="23">
      <t>フソク</t>
    </rPh>
    <rPh sb="25" eb="27">
      <t>バアイ</t>
    </rPh>
    <rPh sb="29" eb="30">
      <t>ギョウ</t>
    </rPh>
    <rPh sb="31" eb="32">
      <t>タカ</t>
    </rPh>
    <rPh sb="34" eb="36">
      <t>ヘンコウ</t>
    </rPh>
    <phoneticPr fontId="3"/>
  </si>
  <si>
    <t>（4）使用しない予算項目の欄は行の高さを調整して、可能な限り１年度のシートを</t>
    <rPh sb="3" eb="5">
      <t>シヨウ</t>
    </rPh>
    <rPh sb="8" eb="10">
      <t>ヨサン</t>
    </rPh>
    <rPh sb="10" eb="12">
      <t>コウモク</t>
    </rPh>
    <rPh sb="13" eb="14">
      <t>ラン</t>
    </rPh>
    <rPh sb="15" eb="16">
      <t>ギョウ</t>
    </rPh>
    <rPh sb="17" eb="18">
      <t>タカ</t>
    </rPh>
    <rPh sb="20" eb="22">
      <t>チョウセイ</t>
    </rPh>
    <rPh sb="25" eb="27">
      <t>カノウ</t>
    </rPh>
    <rPh sb="28" eb="29">
      <t>カギ</t>
    </rPh>
    <rPh sb="31" eb="33">
      <t>ネンド</t>
    </rPh>
    <phoneticPr fontId="3"/>
  </si>
  <si>
    <t>（7）この様式に不具合等ある場合は、お手数ですが宮崎県産業振興機構　岩下まで</t>
    <rPh sb="5" eb="7">
      <t>ヨウシキ</t>
    </rPh>
    <rPh sb="8" eb="11">
      <t>フグアイ</t>
    </rPh>
    <rPh sb="11" eb="12">
      <t>トウ</t>
    </rPh>
    <rPh sb="14" eb="16">
      <t>バアイ</t>
    </rPh>
    <rPh sb="19" eb="21">
      <t>テスウ</t>
    </rPh>
    <rPh sb="24" eb="33">
      <t>ミヤザキケンサンギョウシンコウキコウ</t>
    </rPh>
    <rPh sb="34" eb="36">
      <t>イワシタ</t>
    </rPh>
    <phoneticPr fontId="3"/>
  </si>
  <si>
    <t>共同研究グループ（                         ）</t>
    <phoneticPr fontId="3"/>
  </si>
  <si>
    <t>共同研究グループ（                        ）</t>
    <phoneticPr fontId="3"/>
  </si>
  <si>
    <t>（5）複数の研究機関が共同研究グループに参加される場合は、総額内訳表の２と</t>
    <rPh sb="3" eb="5">
      <t>フクスウ</t>
    </rPh>
    <rPh sb="6" eb="8">
      <t>ケンキュウ</t>
    </rPh>
    <rPh sb="8" eb="10">
      <t>キカン</t>
    </rPh>
    <rPh sb="11" eb="13">
      <t>キョウドウ</t>
    </rPh>
    <rPh sb="13" eb="15">
      <t>ケンキュウ</t>
    </rPh>
    <rPh sb="20" eb="22">
      <t>サンカ</t>
    </rPh>
    <rPh sb="25" eb="27">
      <t>バアイ</t>
    </rPh>
    <rPh sb="29" eb="33">
      <t>ソウガクウチワケ</t>
    </rPh>
    <rPh sb="33" eb="34">
      <t>ヒョウ</t>
    </rPh>
    <phoneticPr fontId="3"/>
  </si>
  <si>
    <t>　項目別明細書を必要に応じてコピーしてご使用ください。</t>
    <rPh sb="8" eb="10">
      <t>ヒツヨウ</t>
    </rPh>
    <rPh sb="11" eb="12">
      <t>オウ</t>
    </rPh>
    <rPh sb="20" eb="22">
      <t>シヨウ</t>
    </rPh>
    <phoneticPr fontId="3"/>
  </si>
  <si>
    <t>　補助金充当額(2/3)</t>
    <rPh sb="1" eb="7">
      <t>ホジョキンジュウトウガク</t>
    </rPh>
    <phoneticPr fontId="3"/>
  </si>
  <si>
    <t>　総補助対象経費</t>
    <rPh sb="2" eb="8">
      <t>ホジョタイショウケイヒ</t>
    </rPh>
    <phoneticPr fontId="3"/>
  </si>
  <si>
    <t>（6）民間企業が共同研究グループに参加される場合は、一番最後の総額内訳表と</t>
    <rPh sb="3" eb="5">
      <t>ミンカン</t>
    </rPh>
    <rPh sb="5" eb="7">
      <t>キギョウ</t>
    </rPh>
    <rPh sb="8" eb="10">
      <t>キョウドウ</t>
    </rPh>
    <rPh sb="10" eb="12">
      <t>ケンキュウ</t>
    </rPh>
    <rPh sb="17" eb="19">
      <t>サンカ</t>
    </rPh>
    <rPh sb="22" eb="24">
      <t>バアイ</t>
    </rPh>
    <rPh sb="26" eb="28">
      <t>イチバン</t>
    </rPh>
    <rPh sb="28" eb="30">
      <t>サイゴ</t>
    </rPh>
    <rPh sb="31" eb="36">
      <t>ソウガクウチワケヒョウ</t>
    </rPh>
    <phoneticPr fontId="3"/>
  </si>
  <si>
    <t>研究費用総額内訳表と項目別明細書の記載にあたっての注意事項</t>
    <rPh sb="0" eb="4">
      <t>ケンキュウヒヨウ</t>
    </rPh>
    <rPh sb="4" eb="6">
      <t>ソウガク</t>
    </rPh>
    <rPh sb="6" eb="9">
      <t>ウチワケヒョウ</t>
    </rPh>
    <rPh sb="10" eb="12">
      <t>コウモク</t>
    </rPh>
    <rPh sb="12" eb="13">
      <t>ベツ</t>
    </rPh>
    <rPh sb="13" eb="16">
      <t>メイサイショ</t>
    </rPh>
    <rPh sb="17" eb="19">
      <t>キサイ</t>
    </rPh>
    <rPh sb="25" eb="27">
      <t>チュウイ</t>
    </rPh>
    <rPh sb="27" eb="29">
      <t>ジコウ</t>
    </rPh>
    <phoneticPr fontId="3"/>
  </si>
  <si>
    <t>　（令和　年度）共同研究グループ（株式会社△▲）</t>
    <rPh sb="8" eb="10">
      <t>キョウドウ</t>
    </rPh>
    <rPh sb="10" eb="12">
      <t>ケンキュウ</t>
    </rPh>
    <phoneticPr fontId="3"/>
  </si>
  <si>
    <t>共同研究グループ（株式会社△▲）</t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</si>
  <si>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phoneticPr fontId="3"/>
  </si>
  <si>
    <t>１．△△管　@ 13,200円×10個=132,000円</t>
    <phoneticPr fontId="3"/>
  </si>
  <si>
    <t xml:space="preserve">１．出発地～到着地（１泊）    @ 55,000円×1人×2回=110,000円    </t>
    <rPh sb="40" eb="41">
      <t>エン</t>
    </rPh>
    <phoneticPr fontId="3"/>
  </si>
  <si>
    <t>１．出発地～到着地（１泊）   @ 55,000円×1人×2回=110,000円</t>
    <rPh sb="39" eb="40">
      <t>エン</t>
    </rPh>
    <phoneticPr fontId="3"/>
  </si>
  <si>
    <t xml:space="preserve">１．出発地～到着地（１泊）    @ 55,000円×1人×2回=110,000円  </t>
    <rPh sb="40" eb="41">
      <t>エン</t>
    </rPh>
    <phoneticPr fontId="3"/>
  </si>
  <si>
    <t>１．△△キット　@ 14,600円×5箱=73,000円
２．○○溶液　@ 3,800円×5枚=19,000円
３．××材料　@ 28,500円×2個=57,000円
４．△△試薬　@ 3,175円×12本=38,100円 
５．□□ボード@ 18,600円×1枚=18,600円</t>
    <rPh sb="27" eb="28">
      <t>エン</t>
    </rPh>
    <rPh sb="98" eb="99">
      <t>エン</t>
    </rPh>
    <phoneticPr fontId="3"/>
  </si>
  <si>
    <t>（１）総括表（補助対象経費）</t>
    <rPh sb="3" eb="6">
      <t>ソウカツヒョウ</t>
    </rPh>
    <rPh sb="7" eb="13">
      <t>ホジョタイショウケイヒ</t>
    </rPh>
    <phoneticPr fontId="3"/>
  </si>
  <si>
    <t>研究連携費
補助対象経費</t>
    <rPh sb="6" eb="8">
      <t>ホジョ</t>
    </rPh>
    <rPh sb="8" eb="10">
      <t>タイショウ</t>
    </rPh>
    <rPh sb="10" eb="12">
      <t>ケイヒ</t>
    </rPh>
    <phoneticPr fontId="3"/>
  </si>
  <si>
    <t>研究連携費補助金充当額
（10/10 or 2/3）②</t>
    <rPh sb="5" eb="7">
      <t>ホジョ</t>
    </rPh>
    <rPh sb="7" eb="8">
      <t>キン</t>
    </rPh>
    <rPh sb="8" eb="10">
      <t>ジュウトウ</t>
    </rPh>
    <rPh sb="10" eb="11">
      <t>ガク</t>
    </rPh>
    <phoneticPr fontId="3"/>
  </si>
  <si>
    <t>１．△△キット　@ 14,600円×5箱=73,000円
２．○○溶液　@ 3,800円×5枚=19,000円
３．××材料　@ 28,500円×2個=57,000円
４．△△試薬　@ 3,175円×12本=38,100円 
５．□□ボード　@ 32,900円×1枚=32,900円</t>
    <rPh sb="27" eb="28">
      <t>エン</t>
    </rPh>
    <rPh sb="98" eb="99">
      <t>エン</t>
    </rPh>
    <phoneticPr fontId="3"/>
  </si>
  <si>
    <t>①補助対象経費</t>
    <rPh sb="1" eb="7">
      <t>ホジョタイショウケイヒ</t>
    </rPh>
    <phoneticPr fontId="3"/>
  </si>
  <si>
    <t>②補助対象経費</t>
    <rPh sb="1" eb="7">
      <t>ホジョタイショウケイヒ</t>
    </rPh>
    <phoneticPr fontId="3"/>
  </si>
  <si>
    <t>１．△△キット　@ 14,600円×5箱=73,000円
２．○○溶液　@ 3,800円×5枚=19,000円
３．××材料　@ 28,500円×2個=57,000円
４．△△試薬　@ 3,175円×12本=38,100円 
５．□□ボード@ 36,800円×2枚=73,600円</t>
    <rPh sb="27" eb="28">
      <t>エン</t>
    </rPh>
    <rPh sb="98" eb="9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</si>
</sst>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0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70C0"/>
      <name val="Segoe UI Symbol"/>
      <family val="1"/>
    </font>
    <font>
      <sz val="11"/>
      <color rgb="FF0070C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1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5" fillId="0" borderId="0" xfId="0" applyFont="1" applyAlignment="1">
      <alignment vertical="top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ill="1">
      <alignment vertical="center"/>
    </xf>
    <xf numFmtId="176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7" xfId="0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5" xfId="0" applyNumberFormat="1" applyFont="1" applyBorder="1" applyAlignment="1">
      <alignment horizontal="right" vertical="center" wrapText="1"/>
    </xf>
    <xf numFmtId="176" fontId="5" fillId="2" borderId="7" xfId="0" applyNumberFormat="1" applyFont="1" applyFill="1" applyBorder="1" applyAlignment="1">
      <alignment horizontal="right" vertical="center" wrapText="1"/>
    </xf>
    <xf numFmtId="176" fontId="6" fillId="3" borderId="14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3" borderId="2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6" xfId="0" applyFont="1" applyFill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176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justify" vertical="center"/>
      <protection locked="0"/>
    </xf>
    <xf numFmtId="177" fontId="5" fillId="0" borderId="13" xfId="0" applyNumberFormat="1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6" fillId="3" borderId="18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177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177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right" vertical="center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justify" vertical="center"/>
    </xf>
    <xf numFmtId="177" fontId="5" fillId="0" borderId="2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right" vertical="center" wrapText="1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center"/>
    </xf>
    <xf numFmtId="0" fontId="0" fillId="2" borderId="0" xfId="0" applyFill="1">
      <alignment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3" fontId="6" fillId="3" borderId="1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3941-4389-4AA9-A340-975AFC331521}">
  <dimension ref="A1:J52"/>
  <sheetViews>
    <sheetView view="pageBreakPreview" topLeftCell="A4" zoomScaleNormal="100" zoomScaleSheetLayoutView="100" workbookViewId="0">
      <selection activeCell="A2" sqref="A2"/>
    </sheetView>
  </sheetViews>
  <sheetFormatPr defaultRowHeight="18.75"/>
  <cols>
    <col min="9" max="9" width="15.5" customWidth="1"/>
  </cols>
  <sheetData>
    <row r="1" spans="1:10" ht="39" customHeight="1">
      <c r="A1" s="78" t="s">
        <v>123</v>
      </c>
      <c r="B1" s="79"/>
      <c r="C1" s="79"/>
      <c r="D1" s="79"/>
      <c r="E1" s="79"/>
      <c r="F1" s="79"/>
      <c r="G1" s="79"/>
      <c r="H1" s="79"/>
      <c r="I1" s="79"/>
      <c r="J1" s="40"/>
    </row>
    <row r="2" spans="1:10" ht="39" customHeight="1">
      <c r="A2" s="44"/>
      <c r="B2" s="44"/>
      <c r="C2" s="44"/>
      <c r="D2" s="44"/>
      <c r="E2" s="44"/>
      <c r="F2" s="44"/>
      <c r="G2" s="44"/>
      <c r="H2" s="43"/>
      <c r="I2" s="43"/>
    </row>
    <row r="3" spans="1:10" ht="35.1" customHeight="1">
      <c r="A3" s="80" t="s">
        <v>108</v>
      </c>
      <c r="B3" s="77"/>
      <c r="C3" s="77"/>
      <c r="D3" s="77"/>
      <c r="E3" s="77"/>
      <c r="F3" s="77"/>
      <c r="G3" s="77"/>
      <c r="H3" s="77"/>
      <c r="I3" s="77"/>
    </row>
    <row r="4" spans="1:10" ht="35.1" customHeight="1">
      <c r="A4" s="76" t="s">
        <v>105</v>
      </c>
      <c r="B4" s="77"/>
      <c r="C4" s="77"/>
      <c r="D4" s="44"/>
      <c r="E4" s="44"/>
      <c r="F4" s="44"/>
      <c r="G4" s="44"/>
      <c r="H4" s="43"/>
      <c r="I4" s="43"/>
    </row>
    <row r="5" spans="1:10" ht="20.100000000000001" customHeight="1">
      <c r="A5" s="44"/>
      <c r="B5" s="44"/>
      <c r="C5" s="44"/>
      <c r="D5" s="44"/>
      <c r="E5" s="44"/>
      <c r="F5" s="44"/>
      <c r="G5" s="44"/>
      <c r="H5" s="43"/>
      <c r="I5" s="43"/>
    </row>
    <row r="6" spans="1:10" ht="35.1" customHeight="1">
      <c r="A6" s="80" t="s">
        <v>111</v>
      </c>
      <c r="B6" s="77"/>
      <c r="C6" s="77"/>
      <c r="D6" s="77"/>
      <c r="E6" s="77"/>
      <c r="F6" s="77"/>
      <c r="G6" s="77"/>
      <c r="H6" s="77"/>
      <c r="I6" s="77"/>
    </row>
    <row r="7" spans="1:10" ht="35.1" customHeight="1">
      <c r="A7" s="76" t="s">
        <v>112</v>
      </c>
      <c r="B7" s="77"/>
      <c r="C7" s="77"/>
      <c r="D7" s="64"/>
      <c r="E7" s="64"/>
      <c r="F7" s="64"/>
      <c r="G7" s="44"/>
      <c r="H7" s="43"/>
      <c r="I7" s="43"/>
    </row>
    <row r="8" spans="1:10" ht="20.100000000000001" customHeight="1">
      <c r="A8" s="44"/>
      <c r="B8" s="44"/>
      <c r="C8" s="44"/>
      <c r="D8" s="44"/>
      <c r="E8" s="44"/>
      <c r="F8" s="44"/>
      <c r="G8" s="44"/>
      <c r="H8" s="43"/>
      <c r="I8" s="43"/>
    </row>
    <row r="9" spans="1:10" ht="35.1" customHeight="1">
      <c r="A9" s="76" t="s">
        <v>113</v>
      </c>
      <c r="B9" s="77"/>
      <c r="C9" s="77"/>
      <c r="D9" s="77"/>
      <c r="E9" s="77"/>
      <c r="F9" s="77"/>
      <c r="G9" s="77"/>
      <c r="H9" s="77"/>
      <c r="I9" s="77"/>
    </row>
    <row r="10" spans="1:10" ht="35.1" customHeight="1">
      <c r="A10" s="76" t="s">
        <v>109</v>
      </c>
      <c r="B10" s="64"/>
      <c r="C10" s="64"/>
      <c r="D10" s="64"/>
      <c r="E10" s="64"/>
      <c r="F10" s="64"/>
      <c r="G10" s="64"/>
      <c r="H10" s="43"/>
      <c r="I10" s="43"/>
    </row>
    <row r="11" spans="1:10" ht="20.100000000000001" customHeight="1">
      <c r="A11" s="44"/>
      <c r="B11" s="44"/>
      <c r="C11" s="44"/>
      <c r="D11" s="44"/>
      <c r="E11" s="44"/>
      <c r="F11" s="44"/>
      <c r="G11" s="44"/>
      <c r="H11" s="43"/>
      <c r="I11" s="43"/>
    </row>
    <row r="12" spans="1:10" ht="35.1" customHeight="1">
      <c r="A12" s="76" t="s">
        <v>114</v>
      </c>
      <c r="B12" s="64"/>
      <c r="C12" s="64"/>
      <c r="D12" s="64"/>
      <c r="E12" s="64"/>
      <c r="F12" s="64"/>
      <c r="G12" s="64"/>
      <c r="H12" s="64"/>
      <c r="I12" s="64"/>
    </row>
    <row r="13" spans="1:10" ht="35.1" customHeight="1">
      <c r="A13" s="76" t="s">
        <v>106</v>
      </c>
      <c r="B13" s="64"/>
      <c r="C13" s="64"/>
      <c r="D13" s="64"/>
      <c r="E13" s="64"/>
      <c r="F13" s="44"/>
      <c r="G13" s="44"/>
      <c r="H13" s="43"/>
      <c r="I13" s="43"/>
    </row>
    <row r="14" spans="1:10" ht="35.1" customHeight="1">
      <c r="A14" s="76" t="s">
        <v>107</v>
      </c>
      <c r="B14" s="64"/>
      <c r="C14" s="64"/>
      <c r="D14" s="64"/>
      <c r="E14" s="64"/>
      <c r="F14" s="64"/>
      <c r="G14" s="64"/>
      <c r="H14" s="64"/>
      <c r="I14" s="64"/>
    </row>
    <row r="15" spans="1:10" ht="20.100000000000001" customHeight="1">
      <c r="A15" s="42"/>
      <c r="B15" s="42"/>
      <c r="C15" s="42"/>
      <c r="D15" s="42"/>
      <c r="E15" s="42"/>
      <c r="F15" s="42"/>
      <c r="G15" s="42"/>
    </row>
    <row r="16" spans="1:10" ht="35.1" customHeight="1">
      <c r="A16" s="76" t="s">
        <v>118</v>
      </c>
      <c r="B16" s="64"/>
      <c r="C16" s="64"/>
      <c r="D16" s="64"/>
      <c r="E16" s="64"/>
      <c r="F16" s="64"/>
      <c r="G16" s="64"/>
      <c r="H16" s="64"/>
      <c r="I16" s="64"/>
    </row>
    <row r="17" spans="1:9" ht="35.1" customHeight="1">
      <c r="A17" s="76" t="s">
        <v>119</v>
      </c>
      <c r="B17" s="64"/>
      <c r="C17" s="64"/>
      <c r="D17" s="64"/>
      <c r="E17" s="64"/>
      <c r="F17" s="64"/>
      <c r="G17" s="64"/>
      <c r="H17" s="64"/>
      <c r="I17" s="64"/>
    </row>
    <row r="18" spans="1:9" ht="24.95" customHeight="1">
      <c r="A18" s="44"/>
      <c r="B18" s="44"/>
      <c r="C18" s="44"/>
      <c r="D18" s="44"/>
      <c r="E18" s="44"/>
      <c r="F18" s="44"/>
      <c r="G18" s="44"/>
      <c r="H18" s="43"/>
      <c r="I18" s="43"/>
    </row>
    <row r="19" spans="1:9" ht="35.1" customHeight="1">
      <c r="A19" s="76" t="s">
        <v>122</v>
      </c>
      <c r="B19" s="64"/>
      <c r="C19" s="64"/>
      <c r="D19" s="64"/>
      <c r="E19" s="64"/>
      <c r="F19" s="64"/>
      <c r="G19" s="64"/>
      <c r="H19" s="64"/>
      <c r="I19" s="64"/>
    </row>
    <row r="20" spans="1:9" ht="35.1" customHeight="1">
      <c r="A20" s="76" t="s">
        <v>119</v>
      </c>
      <c r="B20" s="64"/>
      <c r="C20" s="64"/>
      <c r="D20" s="64"/>
      <c r="E20" s="64"/>
      <c r="F20" s="64"/>
      <c r="G20" s="64"/>
      <c r="H20" s="64"/>
      <c r="I20" s="64"/>
    </row>
    <row r="21" spans="1:9" ht="24.95" customHeight="1">
      <c r="A21" s="44"/>
      <c r="B21" s="44"/>
      <c r="C21" s="44"/>
      <c r="D21" s="44"/>
      <c r="E21" s="44"/>
      <c r="F21" s="44"/>
      <c r="G21" s="44"/>
      <c r="H21" s="43"/>
      <c r="I21" s="43"/>
    </row>
    <row r="22" spans="1:9" ht="35.1" customHeight="1">
      <c r="A22" s="76" t="s">
        <v>115</v>
      </c>
      <c r="B22" s="64"/>
      <c r="C22" s="64"/>
      <c r="D22" s="64"/>
      <c r="E22" s="64"/>
      <c r="F22" s="64"/>
      <c r="G22" s="64"/>
      <c r="H22" s="64"/>
      <c r="I22" s="64"/>
    </row>
    <row r="23" spans="1:9" ht="35.1" customHeight="1">
      <c r="A23" s="76" t="s">
        <v>110</v>
      </c>
      <c r="B23" s="64"/>
      <c r="C23" s="64"/>
      <c r="D23" s="64"/>
      <c r="E23" s="64"/>
      <c r="F23" s="64"/>
      <c r="G23" s="64"/>
      <c r="H23" s="64"/>
      <c r="I23" s="64"/>
    </row>
    <row r="24" spans="1:9">
      <c r="A24" s="42"/>
      <c r="B24" s="42"/>
      <c r="C24" s="42"/>
      <c r="D24" s="42"/>
      <c r="E24" s="42"/>
      <c r="F24" s="42"/>
      <c r="G24" s="42"/>
    </row>
    <row r="25" spans="1:9">
      <c r="A25" s="42"/>
      <c r="B25" s="42"/>
      <c r="C25" s="42"/>
      <c r="D25" s="42"/>
      <c r="E25" s="42"/>
      <c r="F25" s="42"/>
      <c r="G25" s="42"/>
    </row>
    <row r="26" spans="1:9">
      <c r="A26" s="42"/>
      <c r="B26" s="42"/>
      <c r="C26" s="42"/>
      <c r="D26" s="42"/>
      <c r="E26" s="42"/>
      <c r="F26" s="42"/>
      <c r="G26" s="42"/>
    </row>
    <row r="27" spans="1:9">
      <c r="A27" s="42"/>
      <c r="B27" s="42"/>
      <c r="C27" s="42"/>
      <c r="D27" s="42"/>
      <c r="E27" s="42"/>
      <c r="F27" s="42"/>
      <c r="G27" s="42"/>
    </row>
    <row r="28" spans="1:9">
      <c r="A28" s="42"/>
      <c r="B28" s="42"/>
      <c r="C28" s="42"/>
      <c r="D28" s="42"/>
      <c r="E28" s="42"/>
      <c r="F28" s="42"/>
      <c r="G28" s="42"/>
    </row>
    <row r="29" spans="1:9">
      <c r="A29" s="42"/>
      <c r="B29" s="42"/>
      <c r="C29" s="42"/>
      <c r="D29" s="42"/>
      <c r="E29" s="42"/>
      <c r="F29" s="42"/>
      <c r="G29" s="42"/>
    </row>
    <row r="30" spans="1:9">
      <c r="A30" s="42"/>
      <c r="B30" s="42"/>
      <c r="C30" s="42"/>
      <c r="D30" s="42"/>
      <c r="E30" s="42"/>
      <c r="F30" s="42"/>
      <c r="G30" s="42"/>
    </row>
    <row r="31" spans="1:9">
      <c r="A31" s="42"/>
      <c r="B31" s="42"/>
      <c r="C31" s="42"/>
      <c r="D31" s="42"/>
      <c r="E31" s="42"/>
      <c r="F31" s="42"/>
      <c r="G31" s="42"/>
    </row>
    <row r="32" spans="1:9">
      <c r="A32" s="42"/>
      <c r="B32" s="42"/>
      <c r="C32" s="42"/>
      <c r="D32" s="42"/>
      <c r="E32" s="42"/>
      <c r="F32" s="42"/>
      <c r="G32" s="42"/>
    </row>
    <row r="33" spans="1:7">
      <c r="A33" s="42"/>
      <c r="B33" s="42"/>
      <c r="C33" s="42"/>
      <c r="D33" s="42"/>
      <c r="E33" s="42"/>
      <c r="F33" s="42"/>
      <c r="G33" s="42"/>
    </row>
    <row r="34" spans="1:7">
      <c r="A34" s="42"/>
      <c r="B34" s="42"/>
      <c r="C34" s="42"/>
      <c r="D34" s="42"/>
      <c r="E34" s="42"/>
      <c r="F34" s="42"/>
      <c r="G34" s="42"/>
    </row>
    <row r="35" spans="1:7">
      <c r="A35" s="42"/>
      <c r="B35" s="42"/>
      <c r="C35" s="42"/>
      <c r="D35" s="42"/>
      <c r="E35" s="42"/>
      <c r="F35" s="42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2"/>
      <c r="B38" s="42"/>
      <c r="C38" s="42"/>
      <c r="D38" s="42"/>
      <c r="E38" s="42"/>
      <c r="F38" s="42"/>
      <c r="G38" s="42"/>
    </row>
    <row r="39" spans="1:7">
      <c r="A39" s="42"/>
      <c r="B39" s="42"/>
      <c r="C39" s="42"/>
      <c r="D39" s="42"/>
      <c r="E39" s="42"/>
      <c r="F39" s="42"/>
      <c r="G39" s="42"/>
    </row>
    <row r="40" spans="1:7">
      <c r="A40" s="42"/>
      <c r="B40" s="42"/>
      <c r="C40" s="42"/>
      <c r="D40" s="42"/>
      <c r="E40" s="42"/>
      <c r="F40" s="42"/>
      <c r="G40" s="42"/>
    </row>
    <row r="41" spans="1:7">
      <c r="A41" s="42"/>
      <c r="B41" s="42"/>
      <c r="C41" s="42"/>
      <c r="D41" s="42"/>
      <c r="E41" s="42"/>
      <c r="F41" s="42"/>
      <c r="G41" s="42"/>
    </row>
    <row r="42" spans="1:7">
      <c r="A42" s="42"/>
      <c r="B42" s="42"/>
      <c r="C42" s="42"/>
      <c r="D42" s="42"/>
      <c r="E42" s="42"/>
      <c r="F42" s="42"/>
      <c r="G42" s="42"/>
    </row>
    <row r="43" spans="1:7">
      <c r="A43" s="42"/>
      <c r="B43" s="42"/>
      <c r="C43" s="42"/>
      <c r="D43" s="42"/>
      <c r="E43" s="42"/>
      <c r="F43" s="42"/>
      <c r="G43" s="42"/>
    </row>
    <row r="44" spans="1:7">
      <c r="A44" s="42"/>
      <c r="B44" s="42"/>
      <c r="C44" s="42"/>
      <c r="D44" s="42"/>
      <c r="E44" s="42"/>
      <c r="F44" s="42"/>
      <c r="G44" s="42"/>
    </row>
    <row r="45" spans="1:7">
      <c r="A45" s="42"/>
      <c r="B45" s="42"/>
      <c r="C45" s="42"/>
      <c r="D45" s="42"/>
      <c r="E45" s="42"/>
      <c r="F45" s="42"/>
      <c r="G45" s="42"/>
    </row>
    <row r="46" spans="1:7">
      <c r="A46" s="42"/>
      <c r="B46" s="42"/>
      <c r="C46" s="42"/>
      <c r="D46" s="42"/>
      <c r="E46" s="42"/>
      <c r="F46" s="42"/>
      <c r="G46" s="42"/>
    </row>
    <row r="47" spans="1:7">
      <c r="A47" s="42"/>
      <c r="B47" s="42"/>
      <c r="C47" s="42"/>
      <c r="D47" s="42"/>
      <c r="E47" s="42"/>
      <c r="F47" s="42"/>
      <c r="G47" s="42"/>
    </row>
    <row r="48" spans="1:7">
      <c r="A48" s="42"/>
      <c r="B48" s="42"/>
      <c r="C48" s="42"/>
      <c r="D48" s="42"/>
      <c r="E48" s="42"/>
      <c r="F48" s="42"/>
      <c r="G48" s="42"/>
    </row>
    <row r="49" spans="1:7">
      <c r="A49" s="42"/>
      <c r="B49" s="42"/>
      <c r="C49" s="42"/>
      <c r="D49" s="42"/>
      <c r="E49" s="42"/>
      <c r="F49" s="42"/>
      <c r="G49" s="42"/>
    </row>
    <row r="50" spans="1:7">
      <c r="A50" s="42"/>
      <c r="B50" s="42"/>
      <c r="C50" s="42"/>
      <c r="D50" s="42"/>
      <c r="E50" s="42"/>
      <c r="F50" s="42"/>
      <c r="G50" s="42"/>
    </row>
    <row r="51" spans="1:7">
      <c r="A51" s="42"/>
      <c r="B51" s="42"/>
      <c r="C51" s="42"/>
      <c r="D51" s="42"/>
      <c r="E51" s="42"/>
      <c r="F51" s="42"/>
      <c r="G51" s="42"/>
    </row>
    <row r="52" spans="1:7">
      <c r="A52" s="42"/>
      <c r="B52" s="42"/>
      <c r="C52" s="42"/>
      <c r="D52" s="42"/>
      <c r="E52" s="42"/>
      <c r="F52" s="42"/>
      <c r="G52" s="42"/>
    </row>
  </sheetData>
  <sheetProtection algorithmName="SHA-512" hashValue="mXSViFT1+zP12O4v9zVfupTQUxPrEh5VNv3g7hw+gi3BwxXJp8FGx8q+7wf47R7Q+rbUeM7zCR6nuxHaZm+V+A==" saltValue="C58t6yVPeDvlnsY7d5Q00w==" spinCount="100000" sheet="1" objects="1" scenarios="1" formatCells="0" formatRows="0"/>
  <mergeCells count="16">
    <mergeCell ref="A9:I9"/>
    <mergeCell ref="A1:I1"/>
    <mergeCell ref="A3:I3"/>
    <mergeCell ref="A4:C4"/>
    <mergeCell ref="A6:I6"/>
    <mergeCell ref="A7:F7"/>
    <mergeCell ref="A19:I19"/>
    <mergeCell ref="A20:I20"/>
    <mergeCell ref="A22:I22"/>
    <mergeCell ref="A23:I23"/>
    <mergeCell ref="A10:G10"/>
    <mergeCell ref="A12:I12"/>
    <mergeCell ref="A13:E13"/>
    <mergeCell ref="A14:I14"/>
    <mergeCell ref="A16:I16"/>
    <mergeCell ref="A17:I17"/>
  </mergeCells>
  <phoneticPr fontId="3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0120-A2EE-419E-9847-AF38EF820E65}">
  <dimension ref="A1:F20"/>
  <sheetViews>
    <sheetView view="pageBreakPreview" zoomScaleNormal="100" zoomScaleSheetLayoutView="100" workbookViewId="0">
      <selection activeCell="C12" sqref="C12:E17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62" t="s">
        <v>0</v>
      </c>
      <c r="B1" s="63"/>
      <c r="C1" s="63"/>
      <c r="D1" s="63"/>
      <c r="E1" s="63"/>
      <c r="F1" s="63"/>
    </row>
    <row r="2" spans="1:6">
      <c r="A2" s="64"/>
      <c r="B2" s="64"/>
      <c r="C2" s="64"/>
      <c r="D2" s="46"/>
      <c r="E2" s="64" t="s">
        <v>71</v>
      </c>
      <c r="F2" s="64"/>
    </row>
    <row r="3" spans="1:6" ht="9.75" customHeight="1" thickBot="1"/>
    <row r="4" spans="1:6">
      <c r="A4" s="65" t="s">
        <v>90</v>
      </c>
      <c r="B4" s="66"/>
      <c r="C4" s="66"/>
      <c r="D4" s="66"/>
      <c r="E4" s="66"/>
      <c r="F4" s="67"/>
    </row>
    <row r="5" spans="1:6" ht="19.5" thickBot="1">
      <c r="A5" s="68"/>
      <c r="B5" s="69"/>
      <c r="C5" s="69"/>
      <c r="D5" s="69"/>
      <c r="E5" s="69"/>
      <c r="F5" s="70"/>
    </row>
    <row r="7" spans="1:6" ht="19.5" thickBot="1">
      <c r="A7" s="73" t="s">
        <v>125</v>
      </c>
      <c r="B7" s="69"/>
      <c r="C7" s="69"/>
      <c r="D7" s="69"/>
      <c r="E7" s="69"/>
      <c r="F7" s="69"/>
    </row>
    <row r="8" spans="1:6" ht="19.5" thickBot="1">
      <c r="A8" s="74" t="s">
        <v>1</v>
      </c>
      <c r="B8" s="75"/>
      <c r="C8" s="1" t="s">
        <v>19</v>
      </c>
      <c r="D8" s="1" t="s">
        <v>20</v>
      </c>
      <c r="E8" s="1" t="s">
        <v>23</v>
      </c>
      <c r="F8" s="2" t="s">
        <v>2</v>
      </c>
    </row>
    <row r="9" spans="1:6">
      <c r="A9" s="3" t="s">
        <v>3</v>
      </c>
      <c r="B9" s="9" t="s">
        <v>5</v>
      </c>
      <c r="C9" s="47"/>
      <c r="D9" s="47"/>
      <c r="E9" s="47"/>
      <c r="F9" s="26">
        <f>SUM(C9:E9)</f>
        <v>0</v>
      </c>
    </row>
    <row r="10" spans="1:6">
      <c r="A10" s="3" t="s">
        <v>4</v>
      </c>
      <c r="B10" s="10" t="s">
        <v>6</v>
      </c>
      <c r="C10" s="57"/>
      <c r="D10" s="57"/>
      <c r="E10" s="57"/>
      <c r="F10" s="58">
        <f>SUM(C10:E10)</f>
        <v>0</v>
      </c>
    </row>
    <row r="11" spans="1:6" ht="19.5" thickBot="1">
      <c r="A11" s="4"/>
      <c r="B11" s="5" t="s">
        <v>7</v>
      </c>
      <c r="C11" s="59">
        <f>SUM(C9:C10)</f>
        <v>0</v>
      </c>
      <c r="D11" s="59">
        <f>SUM(D9:D10)</f>
        <v>0</v>
      </c>
      <c r="E11" s="59">
        <f>SUM(E9:E10)</f>
        <v>0</v>
      </c>
      <c r="F11" s="29">
        <f>SUM(C11:E11)</f>
        <v>0</v>
      </c>
    </row>
    <row r="12" spans="1:6" ht="19.5" thickBot="1">
      <c r="A12" s="71" t="s">
        <v>8</v>
      </c>
      <c r="B12" s="72"/>
      <c r="C12" s="45"/>
      <c r="D12" s="45"/>
      <c r="E12" s="45"/>
      <c r="F12" s="29">
        <f>SUM(C12:E12)</f>
        <v>0</v>
      </c>
    </row>
    <row r="13" spans="1:6" ht="19.5" thickBot="1">
      <c r="A13" s="71" t="s">
        <v>9</v>
      </c>
      <c r="B13" s="72"/>
      <c r="C13" s="45"/>
      <c r="D13" s="45"/>
      <c r="E13" s="45"/>
      <c r="F13" s="29">
        <f>SUM(C13:E13)</f>
        <v>0</v>
      </c>
    </row>
    <row r="14" spans="1:6">
      <c r="A14" s="3" t="s">
        <v>10</v>
      </c>
      <c r="B14" s="9" t="s">
        <v>11</v>
      </c>
      <c r="C14" s="47"/>
      <c r="D14" s="47"/>
      <c r="E14" s="47"/>
      <c r="F14" s="26">
        <f t="shared" ref="F14" si="0">SUM(C14:E14)</f>
        <v>0</v>
      </c>
    </row>
    <row r="15" spans="1:6">
      <c r="A15" s="3" t="s">
        <v>4</v>
      </c>
      <c r="B15" s="10" t="s">
        <v>12</v>
      </c>
      <c r="C15" s="60"/>
      <c r="D15" s="60"/>
      <c r="E15" s="60"/>
      <c r="F15" s="61">
        <f>SUM(C15:E15)</f>
        <v>0</v>
      </c>
    </row>
    <row r="16" spans="1:6">
      <c r="A16" s="6"/>
      <c r="B16" s="10" t="s">
        <v>13</v>
      </c>
      <c r="C16" s="60"/>
      <c r="D16" s="60"/>
      <c r="E16" s="60"/>
      <c r="F16" s="61">
        <f>SUM(C16:E16)</f>
        <v>0</v>
      </c>
    </row>
    <row r="17" spans="1:6">
      <c r="A17" s="6"/>
      <c r="B17" s="10" t="s">
        <v>14</v>
      </c>
      <c r="C17" s="60"/>
      <c r="D17" s="60"/>
      <c r="E17" s="60"/>
      <c r="F17" s="61">
        <f>SUM(C17:E17)</f>
        <v>0</v>
      </c>
    </row>
    <row r="18" spans="1:6" ht="19.5" thickBot="1">
      <c r="A18" s="7"/>
      <c r="B18" s="8" t="s">
        <v>15</v>
      </c>
      <c r="C18" s="29">
        <f>SUM(C14:C17)</f>
        <v>0</v>
      </c>
      <c r="D18" s="29">
        <f>SUM(D14:D17)</f>
        <v>0</v>
      </c>
      <c r="E18" s="29">
        <f>SUM(E14:E17)</f>
        <v>0</v>
      </c>
      <c r="F18" s="29">
        <f>SUM(C18:E18)</f>
        <v>0</v>
      </c>
    </row>
    <row r="19" spans="1:6" ht="19.5" thickBot="1">
      <c r="A19" s="71" t="s">
        <v>121</v>
      </c>
      <c r="B19" s="72"/>
      <c r="C19" s="29">
        <f>C11+C12+C13+C18</f>
        <v>0</v>
      </c>
      <c r="D19" s="29">
        <f t="shared" ref="D19:E19" si="1">D11+D12+D13+D18</f>
        <v>0</v>
      </c>
      <c r="E19" s="29">
        <f t="shared" si="1"/>
        <v>0</v>
      </c>
      <c r="F19" s="29">
        <f t="shared" ref="F19" si="2">SUM(C19:E19)</f>
        <v>0</v>
      </c>
    </row>
    <row r="20" spans="1:6" ht="19.5" thickBot="1">
      <c r="A20" s="71" t="s">
        <v>120</v>
      </c>
      <c r="B20" s="72"/>
      <c r="C20" s="29">
        <f>ROUNDDOWN(C19*2/3, 0)</f>
        <v>0</v>
      </c>
      <c r="D20" s="29">
        <f t="shared" ref="D20:E20" si="3">ROUNDDOWN(D19*2/3, 0)</f>
        <v>0</v>
      </c>
      <c r="E20" s="29">
        <f t="shared" si="3"/>
        <v>0</v>
      </c>
      <c r="F20" s="29">
        <f t="shared" ref="F20" si="4">SUM(C20:E20)</f>
        <v>0</v>
      </c>
    </row>
  </sheetData>
  <sheetProtection algorithmName="SHA-512" hashValue="cWCbOrp+1mT8sGMeUgkkHXHxC3s/ru9JkdSFSRK2Kd79eCXmO3+qC8hNG08BRZcJROd8nTWLHhjRgppeH67zhA==" saltValue="7o1UPs07CnRuGVcmlTzWhQ==" spinCount="100000" sheet="1" formatCells="0" formatRows="0"/>
  <mergeCells count="10">
    <mergeCell ref="A1:F1"/>
    <mergeCell ref="A2:C2"/>
    <mergeCell ref="E2:F2"/>
    <mergeCell ref="A4:F5"/>
    <mergeCell ref="A20:B20"/>
    <mergeCell ref="A7:F7"/>
    <mergeCell ref="A8:B8"/>
    <mergeCell ref="A12:B12"/>
    <mergeCell ref="A13:B13"/>
    <mergeCell ref="A19:B19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E2B-5D43-427A-834C-DF2707C26754}">
  <dimension ref="A1:L38"/>
  <sheetViews>
    <sheetView view="pageBreakPreview" zoomScaleNormal="100" zoomScaleSheetLayoutView="100" workbookViewId="0">
      <selection activeCell="D7" sqref="D7:D8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9"/>
      <c r="B1" s="64"/>
      <c r="C1" s="64"/>
      <c r="D1" s="46"/>
      <c r="E1" s="25" t="s">
        <v>71</v>
      </c>
    </row>
    <row r="2" spans="1:5" ht="8.1" customHeight="1">
      <c r="A2" s="150"/>
      <c r="B2" s="64"/>
      <c r="C2" s="64"/>
      <c r="D2" s="64"/>
    </row>
    <row r="3" spans="1:5" ht="15.95" customHeight="1">
      <c r="A3" s="102" t="s">
        <v>89</v>
      </c>
      <c r="B3" s="103"/>
      <c r="C3" s="103"/>
      <c r="D3" s="103"/>
      <c r="E3" s="103"/>
    </row>
    <row r="4" spans="1:5" ht="15.95" customHeight="1" thickBot="1">
      <c r="A4" s="104" t="s">
        <v>124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67</v>
      </c>
      <c r="E5" s="17" t="s">
        <v>68</v>
      </c>
    </row>
    <row r="6" spans="1:5" ht="15.95" customHeight="1" thickBot="1">
      <c r="A6" s="4"/>
      <c r="B6" s="115" t="s">
        <v>25</v>
      </c>
      <c r="C6" s="116"/>
      <c r="D6" s="18" t="s">
        <v>62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/>
      <c r="D7" s="119"/>
      <c r="E7" s="105">
        <f>ROUNDDOWN(D7/1.1, 0)</f>
        <v>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24.95" customHeight="1">
      <c r="A9" s="138"/>
      <c r="B9" s="23" t="s">
        <v>30</v>
      </c>
      <c r="C9" s="100"/>
      <c r="D9" s="111"/>
      <c r="E9" s="109">
        <f>ROUNDDOWN(D9/1.1, 0)</f>
        <v>0</v>
      </c>
    </row>
    <row r="10" spans="1:5" ht="24.95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56</v>
      </c>
      <c r="C11" s="125"/>
      <c r="D11" s="38">
        <f>SUM(D7:D10)</f>
        <v>0</v>
      </c>
      <c r="E11" s="38">
        <f>SUM(E7:E10)</f>
        <v>0</v>
      </c>
    </row>
    <row r="12" spans="1:5" ht="24.95" customHeight="1">
      <c r="A12" s="131" t="s">
        <v>32</v>
      </c>
      <c r="B12" s="91"/>
      <c r="C12" s="147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/>
      <c r="C14" s="92"/>
      <c r="D14" s="119"/>
      <c r="E14" s="105">
        <f>ROUNDDOWN(D14/1.1, 0)</f>
        <v>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/>
      <c r="D16" s="119"/>
      <c r="E16" s="105">
        <f>ROUNDDOWN(D16/1.1, 0)</f>
        <v>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/>
      <c r="D22" s="111"/>
      <c r="E22" s="109">
        <f>ROUNDDOWN(D22/1.1, 0)</f>
        <v>0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0</v>
      </c>
      <c r="E24" s="39">
        <f>SUM(E16:E23)</f>
        <v>0</v>
      </c>
    </row>
    <row r="25" spans="1:12" ht="19.5" thickBot="1">
      <c r="A25" s="74" t="s">
        <v>63</v>
      </c>
      <c r="B25" s="142"/>
      <c r="C25" s="143"/>
      <c r="D25" s="39">
        <f>+D24+D14+D12+D11</f>
        <v>0</v>
      </c>
      <c r="E25" s="39">
        <f>+E24+E14+E12+E11</f>
        <v>0</v>
      </c>
    </row>
    <row r="26" spans="1:12" ht="19.5" thickBot="1">
      <c r="A26" s="74" t="s">
        <v>98</v>
      </c>
      <c r="B26" s="140"/>
      <c r="C26" s="125"/>
      <c r="D26" s="22"/>
      <c r="E26" s="39">
        <f>ROUNDDOWN(E25*2/3, 0)</f>
        <v>0</v>
      </c>
    </row>
    <row r="27" spans="1:12" ht="12.95" customHeight="1">
      <c r="A27" s="21" t="s">
        <v>39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" customHeight="1">
      <c r="A28" s="21" t="s">
        <v>40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" customHeight="1">
      <c r="A29" s="21" t="s">
        <v>41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" customHeight="1">
      <c r="A30" s="141" t="s">
        <v>42</v>
      </c>
      <c r="B30" s="64"/>
      <c r="C30" s="64"/>
      <c r="D30" s="64"/>
      <c r="E30" s="64"/>
      <c r="F30" s="21"/>
      <c r="G30" s="21"/>
      <c r="H30" s="21"/>
      <c r="I30" s="21"/>
      <c r="J30" s="21"/>
      <c r="K30" s="21"/>
      <c r="L30" s="21"/>
    </row>
    <row r="31" spans="1:12" ht="12" customHeight="1">
      <c r="A31" s="141" t="s">
        <v>45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" customHeight="1">
      <c r="A32" s="141" t="s">
        <v>46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" customHeight="1">
      <c r="A33" s="141" t="s">
        <v>47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" customHeight="1">
      <c r="A34" s="141" t="s">
        <v>48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" customHeight="1">
      <c r="A35" s="141" t="s">
        <v>43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141" t="s">
        <v>44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141" t="s">
        <v>52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141" t="s">
        <v>51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</sheetData>
  <sheetProtection algorithmName="SHA-512" hashValue="Vq79LMCA7Fa5Ve7Bv4ULoZtLNNY4s6jG+1zDec6NhlhLz03rSTfHxc+1FxiDZRvilq9IizPSNP9pO8lZafqHow==" saltValue="6ZGAR4gEQDoUyBvSJPtaHg==" spinCount="100000" sheet="1" objects="1" scenarios="1" formatCells="0" formatRows="0"/>
  <mergeCells count="49">
    <mergeCell ref="B6:C6"/>
    <mergeCell ref="A1:C1"/>
    <mergeCell ref="B5:C5"/>
    <mergeCell ref="A2:D2"/>
    <mergeCell ref="A3:E3"/>
    <mergeCell ref="A4:E4"/>
    <mergeCell ref="A12:A13"/>
    <mergeCell ref="D12:D13"/>
    <mergeCell ref="E12:E13"/>
    <mergeCell ref="B12:C13"/>
    <mergeCell ref="A7:A11"/>
    <mergeCell ref="C7:C8"/>
    <mergeCell ref="D7:D8"/>
    <mergeCell ref="E7:E8"/>
    <mergeCell ref="C9:C10"/>
    <mergeCell ref="D9:D10"/>
    <mergeCell ref="E9:E10"/>
    <mergeCell ref="B11:C11"/>
    <mergeCell ref="E16:E17"/>
    <mergeCell ref="C18:C19"/>
    <mergeCell ref="D18:D19"/>
    <mergeCell ref="E18:E19"/>
    <mergeCell ref="A14:A15"/>
    <mergeCell ref="D14:D15"/>
    <mergeCell ref="E14:E15"/>
    <mergeCell ref="B14:C15"/>
    <mergeCell ref="A30:E30"/>
    <mergeCell ref="A31:E31"/>
    <mergeCell ref="B24:C24"/>
    <mergeCell ref="A25:C25"/>
    <mergeCell ref="A26:C26"/>
    <mergeCell ref="A16:A24"/>
    <mergeCell ref="C20:C21"/>
    <mergeCell ref="D20:D21"/>
    <mergeCell ref="E20:E21"/>
    <mergeCell ref="B22:B23"/>
    <mergeCell ref="D22:D23"/>
    <mergeCell ref="E22:E23"/>
    <mergeCell ref="C22:C23"/>
    <mergeCell ref="B16:B17"/>
    <mergeCell ref="C16:C17"/>
    <mergeCell ref="D16:D17"/>
    <mergeCell ref="A38:E38"/>
    <mergeCell ref="A32:E32"/>
    <mergeCell ref="A33:E33"/>
    <mergeCell ref="A34:E34"/>
    <mergeCell ref="A35:E35"/>
    <mergeCell ref="A36:E36"/>
    <mergeCell ref="A37:E3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E026-4AD1-434C-8BC2-7C2E5FBF4824}">
  <dimension ref="A1:F41"/>
  <sheetViews>
    <sheetView view="pageBreakPreview" topLeftCell="A13" zoomScaleNormal="100" zoomScaleSheetLayoutView="100" workbookViewId="0">
      <selection activeCell="D23" sqref="D23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62" t="s">
        <v>0</v>
      </c>
      <c r="B1" s="63"/>
      <c r="C1" s="63"/>
      <c r="D1" s="63"/>
      <c r="E1" s="63"/>
      <c r="F1" s="63"/>
    </row>
    <row r="2" spans="1:6">
      <c r="A2" s="64"/>
      <c r="B2" s="64"/>
      <c r="C2" s="64"/>
      <c r="D2" s="46"/>
      <c r="E2" s="64" t="s">
        <v>71</v>
      </c>
      <c r="F2" s="64"/>
    </row>
    <row r="3" spans="1:6" ht="9.75" customHeight="1" thickBot="1"/>
    <row r="4" spans="1:6">
      <c r="A4" s="65" t="s">
        <v>90</v>
      </c>
      <c r="B4" s="66"/>
      <c r="C4" s="66"/>
      <c r="D4" s="66"/>
      <c r="E4" s="66"/>
      <c r="F4" s="67"/>
    </row>
    <row r="5" spans="1:6" ht="19.5" thickBot="1">
      <c r="A5" s="68"/>
      <c r="B5" s="69"/>
      <c r="C5" s="69"/>
      <c r="D5" s="69"/>
      <c r="E5" s="69"/>
      <c r="F5" s="70"/>
    </row>
    <row r="6" spans="1:6" ht="9.75" customHeight="1"/>
    <row r="7" spans="1:6">
      <c r="A7" s="64" t="s">
        <v>132</v>
      </c>
      <c r="B7" s="64"/>
      <c r="C7" s="64"/>
      <c r="D7" s="41"/>
      <c r="E7" s="64"/>
      <c r="F7" s="64"/>
    </row>
    <row r="8" spans="1:6" ht="19.5" thickBot="1">
      <c r="A8" s="69" t="s">
        <v>91</v>
      </c>
      <c r="B8" s="69"/>
      <c r="C8" s="69"/>
      <c r="D8" s="69"/>
      <c r="E8" s="69"/>
      <c r="F8" s="69"/>
    </row>
    <row r="9" spans="1:6" ht="19.5" thickBot="1">
      <c r="A9" s="74" t="s">
        <v>1</v>
      </c>
      <c r="B9" s="75"/>
      <c r="C9" s="1" t="s">
        <v>19</v>
      </c>
      <c r="D9" s="1" t="s">
        <v>20</v>
      </c>
      <c r="E9" s="1" t="s">
        <v>23</v>
      </c>
      <c r="F9" s="2" t="s">
        <v>2</v>
      </c>
    </row>
    <row r="10" spans="1:6" ht="25.5" customHeight="1">
      <c r="A10" s="3" t="s">
        <v>3</v>
      </c>
      <c r="B10" s="9" t="s">
        <v>5</v>
      </c>
      <c r="C10" s="47">
        <v>409090</v>
      </c>
      <c r="D10" s="47">
        <v>109090</v>
      </c>
      <c r="E10" s="47"/>
      <c r="F10" s="26">
        <f>SUM(C10:E10)</f>
        <v>518180</v>
      </c>
    </row>
    <row r="11" spans="1:6" ht="19.5" thickBot="1">
      <c r="A11" s="3" t="s">
        <v>18</v>
      </c>
      <c r="B11" s="12" t="s">
        <v>6</v>
      </c>
      <c r="C11" s="48">
        <v>360000</v>
      </c>
      <c r="D11" s="48">
        <v>150000</v>
      </c>
      <c r="E11" s="48">
        <v>120000</v>
      </c>
      <c r="F11" s="27">
        <f>SUM(C11:E11)</f>
        <v>630000</v>
      </c>
    </row>
    <row r="12" spans="1:6" ht="19.5" thickBot="1">
      <c r="A12" s="4"/>
      <c r="B12" s="13" t="s">
        <v>7</v>
      </c>
      <c r="C12" s="28">
        <f>SUM(C10:C11)</f>
        <v>769090</v>
      </c>
      <c r="D12" s="28">
        <f>SUM(D10:D11)</f>
        <v>259090</v>
      </c>
      <c r="E12" s="28">
        <f>SUM(E10:E11)</f>
        <v>120000</v>
      </c>
      <c r="F12" s="28">
        <f>SUM(C12:E12)</f>
        <v>1148180</v>
      </c>
    </row>
    <row r="13" spans="1:6" ht="19.5" thickBot="1">
      <c r="A13" s="71" t="s">
        <v>8</v>
      </c>
      <c r="B13" s="72"/>
      <c r="C13" s="45">
        <v>30000</v>
      </c>
      <c r="D13" s="45"/>
      <c r="E13" s="45"/>
      <c r="F13" s="29">
        <f t="shared" ref="F13:F26" si="0">SUM(C13:E13)</f>
        <v>30000</v>
      </c>
    </row>
    <row r="14" spans="1:6" ht="19.5" thickBot="1">
      <c r="A14" s="71" t="s">
        <v>9</v>
      </c>
      <c r="B14" s="72"/>
      <c r="C14" s="45">
        <v>102000</v>
      </c>
      <c r="D14" s="45">
        <v>102000</v>
      </c>
      <c r="E14" s="45"/>
      <c r="F14" s="29">
        <f t="shared" si="0"/>
        <v>204000</v>
      </c>
    </row>
    <row r="15" spans="1:6">
      <c r="A15" s="3" t="s">
        <v>10</v>
      </c>
      <c r="B15" s="9" t="s">
        <v>11</v>
      </c>
      <c r="C15" s="47">
        <v>720000</v>
      </c>
      <c r="D15" s="47">
        <v>636363</v>
      </c>
      <c r="E15" s="47">
        <v>102000</v>
      </c>
      <c r="F15" s="26">
        <f>SUM(C15:E15)</f>
        <v>1458363</v>
      </c>
    </row>
    <row r="16" spans="1:6">
      <c r="A16" s="3" t="s">
        <v>4</v>
      </c>
      <c r="B16" s="11" t="s">
        <v>12</v>
      </c>
      <c r="C16" s="49">
        <v>59090</v>
      </c>
      <c r="D16" s="49"/>
      <c r="E16" s="49"/>
      <c r="F16" s="30">
        <f>SUM(C16:E16)</f>
        <v>59090</v>
      </c>
    </row>
    <row r="17" spans="1:6">
      <c r="A17" s="6"/>
      <c r="B17" s="11" t="s">
        <v>13</v>
      </c>
      <c r="C17" s="49">
        <v>0</v>
      </c>
      <c r="D17" s="49"/>
      <c r="E17" s="49"/>
      <c r="F17" s="30">
        <f>SUM(C17:E17)</f>
        <v>0</v>
      </c>
    </row>
    <row r="18" spans="1:6" ht="19.5" thickBot="1">
      <c r="A18" s="6"/>
      <c r="B18" s="14" t="s">
        <v>14</v>
      </c>
      <c r="C18" s="50">
        <v>454545</v>
      </c>
      <c r="D18" s="50">
        <v>181818</v>
      </c>
      <c r="E18" s="50"/>
      <c r="F18" s="31">
        <f>SUM(C18:E18)</f>
        <v>636363</v>
      </c>
    </row>
    <row r="19" spans="1:6" ht="19.5" thickBot="1">
      <c r="A19" s="7"/>
      <c r="B19" s="15" t="s">
        <v>15</v>
      </c>
      <c r="C19" s="28">
        <f>SUM(C15:C18)</f>
        <v>1233635</v>
      </c>
      <c r="D19" s="28">
        <f>SUM(D15:D18)</f>
        <v>818181</v>
      </c>
      <c r="E19" s="28">
        <f>SUM(E15:E18)</f>
        <v>102000</v>
      </c>
      <c r="F19" s="28">
        <f t="shared" si="0"/>
        <v>2153816</v>
      </c>
    </row>
    <row r="20" spans="1:6" ht="19.5" thickBot="1">
      <c r="A20" s="83" t="s">
        <v>59</v>
      </c>
      <c r="B20" s="84"/>
      <c r="C20" s="29">
        <f>C12+C13+C14+C19</f>
        <v>2134725</v>
      </c>
      <c r="D20" s="29">
        <f>D12+D13+D14+D19</f>
        <v>1179271</v>
      </c>
      <c r="E20" s="29">
        <f>E12+E13+E14+E19</f>
        <v>222000</v>
      </c>
      <c r="F20" s="29">
        <f t="shared" si="0"/>
        <v>3535996</v>
      </c>
    </row>
    <row r="21" spans="1:6" ht="19.5" thickBot="1">
      <c r="A21" s="83" t="s">
        <v>60</v>
      </c>
      <c r="B21" s="84"/>
      <c r="C21" s="29">
        <f>ROUNDDOWN(C20*2/3, 0)</f>
        <v>1423150</v>
      </c>
      <c r="D21" s="29">
        <f>ROUNDDOWN(D20*2/3, 0)</f>
        <v>786180</v>
      </c>
      <c r="E21" s="29">
        <f>ROUNDDOWN(E20*2/3, 0)</f>
        <v>148000</v>
      </c>
      <c r="F21" s="29">
        <f>SUM(C21:E21)</f>
        <v>2357330</v>
      </c>
    </row>
    <row r="22" spans="1:6" ht="30" customHeight="1" thickBot="1">
      <c r="A22" s="83" t="s">
        <v>133</v>
      </c>
      <c r="B22" s="84"/>
      <c r="C22" s="45">
        <v>1118000</v>
      </c>
      <c r="D22" s="45">
        <v>828100</v>
      </c>
      <c r="E22" s="45">
        <v>568100</v>
      </c>
      <c r="F22" s="29">
        <f t="shared" si="0"/>
        <v>2514200</v>
      </c>
    </row>
    <row r="23" spans="1:6" ht="30" customHeight="1" thickBot="1">
      <c r="A23" s="83" t="s">
        <v>134</v>
      </c>
      <c r="B23" s="84"/>
      <c r="C23" s="45">
        <v>1118000</v>
      </c>
      <c r="D23" s="45">
        <v>828100</v>
      </c>
      <c r="E23" s="45">
        <v>568100</v>
      </c>
      <c r="F23" s="29">
        <f t="shared" ref="F23" si="1">SUM(C23:E23)</f>
        <v>2514200</v>
      </c>
    </row>
    <row r="24" spans="1:6" ht="24.95" customHeight="1" thickBot="1">
      <c r="A24" s="71" t="s">
        <v>49</v>
      </c>
      <c r="B24" s="72"/>
      <c r="C24" s="29">
        <f>C23+C21</f>
        <v>2541150</v>
      </c>
      <c r="D24" s="29">
        <f>D23+D21</f>
        <v>1614280</v>
      </c>
      <c r="E24" s="29">
        <f>E23+E21</f>
        <v>716100</v>
      </c>
      <c r="F24" s="29">
        <f>SUM(C24:E24)</f>
        <v>4871530</v>
      </c>
    </row>
    <row r="25" spans="1:6">
      <c r="A25" s="87" t="s">
        <v>21</v>
      </c>
      <c r="B25" s="88"/>
      <c r="C25" s="81">
        <v>2541000</v>
      </c>
      <c r="D25" s="81">
        <v>1614000</v>
      </c>
      <c r="E25" s="81">
        <v>716000</v>
      </c>
      <c r="F25" s="85">
        <f t="shared" si="0"/>
        <v>4871000</v>
      </c>
    </row>
    <row r="26" spans="1:6" ht="15.95" customHeight="1" thickBot="1">
      <c r="A26" s="89" t="s">
        <v>17</v>
      </c>
      <c r="B26" s="90"/>
      <c r="C26" s="82"/>
      <c r="D26" s="82"/>
      <c r="E26" s="82"/>
      <c r="F26" s="86">
        <f t="shared" si="0"/>
        <v>0</v>
      </c>
    </row>
    <row r="28" spans="1:6" ht="19.5" thickBot="1">
      <c r="A28" s="73" t="s">
        <v>126</v>
      </c>
      <c r="B28" s="69"/>
      <c r="C28" s="69"/>
      <c r="D28" s="69"/>
      <c r="E28" s="69"/>
      <c r="F28" s="69"/>
    </row>
    <row r="29" spans="1:6" ht="19.5" thickBot="1">
      <c r="A29" s="74" t="s">
        <v>1</v>
      </c>
      <c r="B29" s="75"/>
      <c r="C29" s="1" t="s">
        <v>19</v>
      </c>
      <c r="D29" s="1" t="s">
        <v>20</v>
      </c>
      <c r="E29" s="1" t="s">
        <v>23</v>
      </c>
      <c r="F29" s="2" t="s">
        <v>2</v>
      </c>
    </row>
    <row r="30" spans="1:6">
      <c r="A30" s="3" t="s">
        <v>3</v>
      </c>
      <c r="B30" s="9" t="s">
        <v>5</v>
      </c>
      <c r="C30" s="51">
        <v>200000</v>
      </c>
      <c r="D30" s="51">
        <v>200000</v>
      </c>
      <c r="E30" s="52"/>
      <c r="F30" s="34">
        <f>SUM(C30:E30)</f>
        <v>400000</v>
      </c>
    </row>
    <row r="31" spans="1:6">
      <c r="A31" s="3" t="s">
        <v>4</v>
      </c>
      <c r="B31" s="10" t="s">
        <v>6</v>
      </c>
      <c r="C31" s="53">
        <v>200000</v>
      </c>
      <c r="D31" s="53">
        <v>187000</v>
      </c>
      <c r="E31" s="53">
        <v>237000</v>
      </c>
      <c r="F31" s="35">
        <f>SUM(C31:E31)</f>
        <v>624000</v>
      </c>
    </row>
    <row r="32" spans="1:6" ht="19.5" thickBot="1">
      <c r="A32" s="4"/>
      <c r="B32" s="5" t="s">
        <v>7</v>
      </c>
      <c r="C32" s="32">
        <f>SUM(C30:C31)</f>
        <v>400000</v>
      </c>
      <c r="D32" s="32">
        <f>SUM(D30:D31)</f>
        <v>387000</v>
      </c>
      <c r="E32" s="32">
        <f>SUM(E30:E31)</f>
        <v>237000</v>
      </c>
      <c r="F32" s="33">
        <f>SUM(C32:E32)</f>
        <v>1024000</v>
      </c>
    </row>
    <row r="33" spans="1:6" ht="19.5" thickBot="1">
      <c r="A33" s="71" t="s">
        <v>8</v>
      </c>
      <c r="B33" s="72"/>
      <c r="C33" s="54">
        <v>0</v>
      </c>
      <c r="D33" s="54">
        <v>0</v>
      </c>
      <c r="E33" s="54">
        <v>0</v>
      </c>
      <c r="F33" s="36">
        <f>SUM(C33:E33)</f>
        <v>0</v>
      </c>
    </row>
    <row r="34" spans="1:6" ht="19.5" thickBot="1">
      <c r="A34" s="71" t="s">
        <v>9</v>
      </c>
      <c r="B34" s="72"/>
      <c r="C34" s="55">
        <v>100000</v>
      </c>
      <c r="D34" s="55">
        <v>100000</v>
      </c>
      <c r="E34" s="55">
        <v>100000</v>
      </c>
      <c r="F34" s="33">
        <f>SUM(C34:E34)</f>
        <v>300000</v>
      </c>
    </row>
    <row r="35" spans="1:6">
      <c r="A35" s="3" t="s">
        <v>10</v>
      </c>
      <c r="B35" s="9" t="s">
        <v>11</v>
      </c>
      <c r="C35" s="51">
        <v>360000</v>
      </c>
      <c r="D35" s="51">
        <v>150000</v>
      </c>
      <c r="E35" s="51">
        <v>100000</v>
      </c>
      <c r="F35" s="34">
        <f t="shared" ref="F35:F41" si="2">SUM(C35:E35)</f>
        <v>610000</v>
      </c>
    </row>
    <row r="36" spans="1:6">
      <c r="A36" s="3" t="s">
        <v>4</v>
      </c>
      <c r="B36" s="10" t="s">
        <v>12</v>
      </c>
      <c r="C36" s="151"/>
      <c r="D36" s="151"/>
      <c r="E36" s="151"/>
      <c r="F36" s="37">
        <f>SUM(C36:E36)</f>
        <v>0</v>
      </c>
    </row>
    <row r="37" spans="1:6">
      <c r="A37" s="6"/>
      <c r="B37" s="10" t="s">
        <v>13</v>
      </c>
      <c r="C37" s="151"/>
      <c r="D37" s="151"/>
      <c r="E37" s="151"/>
      <c r="F37" s="37">
        <f>SUM(C37:E37)</f>
        <v>0</v>
      </c>
    </row>
    <row r="38" spans="1:6">
      <c r="A38" s="6"/>
      <c r="B38" s="10" t="s">
        <v>14</v>
      </c>
      <c r="C38" s="151"/>
      <c r="D38" s="151"/>
      <c r="E38" s="151"/>
      <c r="F38" s="37">
        <f>SUM(C38:E38)</f>
        <v>0</v>
      </c>
    </row>
    <row r="39" spans="1:6" ht="19.5" thickBot="1">
      <c r="A39" s="7"/>
      <c r="B39" s="8" t="s">
        <v>15</v>
      </c>
      <c r="C39" s="33">
        <f>SUM(C35:C38)</f>
        <v>360000</v>
      </c>
      <c r="D39" s="33">
        <f>SUM(D35:D38)</f>
        <v>150000</v>
      </c>
      <c r="E39" s="33">
        <f>SUM(E35:E38)</f>
        <v>100000</v>
      </c>
      <c r="F39" s="33">
        <f>SUM(C39:E39)</f>
        <v>610000</v>
      </c>
    </row>
    <row r="40" spans="1:6" ht="19.5" thickBot="1">
      <c r="A40" s="83" t="s">
        <v>22</v>
      </c>
      <c r="B40" s="84"/>
      <c r="C40" s="55">
        <v>258000</v>
      </c>
      <c r="D40" s="55">
        <v>191100</v>
      </c>
      <c r="E40" s="55">
        <v>131100</v>
      </c>
      <c r="F40" s="33">
        <f t="shared" si="2"/>
        <v>580200</v>
      </c>
    </row>
    <row r="41" spans="1:6" ht="19.5" thickBot="1">
      <c r="A41" s="71" t="s">
        <v>16</v>
      </c>
      <c r="B41" s="72"/>
      <c r="C41" s="33">
        <f>+C32+C33+C34+C39+C40</f>
        <v>1118000</v>
      </c>
      <c r="D41" s="33">
        <f>D32+D33+D34+D39+D40</f>
        <v>828100</v>
      </c>
      <c r="E41" s="33">
        <f>E32+E33+E34+E39+E40</f>
        <v>568100</v>
      </c>
      <c r="F41" s="33">
        <f t="shared" si="2"/>
        <v>2514200</v>
      </c>
    </row>
  </sheetData>
  <sheetProtection algorithmName="SHA-512" hashValue="FOagfIeMVQTCaGta/18Qq3S3XBWBIPD0V3FR92Fzwahb2S3K65ttL1Nil9RRs4fqUdWHxGXSotMgACSyZRJCzw==" saltValue="ldlKn4uhOW9FQAYHUQDjhw==" spinCount="100000" sheet="1" formatCells="0" formatRows="0"/>
  <mergeCells count="27">
    <mergeCell ref="A28:F28"/>
    <mergeCell ref="A34:B34"/>
    <mergeCell ref="A40:B40"/>
    <mergeCell ref="A41:B41"/>
    <mergeCell ref="A1:F1"/>
    <mergeCell ref="A4:F5"/>
    <mergeCell ref="E25:E26"/>
    <mergeCell ref="F25:F26"/>
    <mergeCell ref="A20:B20"/>
    <mergeCell ref="A21:B21"/>
    <mergeCell ref="A29:B29"/>
    <mergeCell ref="A33:B33"/>
    <mergeCell ref="A22:B22"/>
    <mergeCell ref="A24:B24"/>
    <mergeCell ref="A25:B25"/>
    <mergeCell ref="A26:B26"/>
    <mergeCell ref="C25:C26"/>
    <mergeCell ref="A2:C2"/>
    <mergeCell ref="E2:F2"/>
    <mergeCell ref="E7:F7"/>
    <mergeCell ref="D25:D26"/>
    <mergeCell ref="A7:C7"/>
    <mergeCell ref="A9:B9"/>
    <mergeCell ref="A13:B13"/>
    <mergeCell ref="A14:B14"/>
    <mergeCell ref="A8:F8"/>
    <mergeCell ref="A23:B23"/>
  </mergeCells>
  <phoneticPr fontId="3"/>
  <pageMargins left="0.9055118110236221" right="0.51181102362204722" top="0.55118110236220474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5B96-57F9-4503-A365-99E3E6E31322}">
  <dimension ref="A1:F35"/>
  <sheetViews>
    <sheetView view="pageBreakPreview" topLeftCell="A10" zoomScaleNormal="100" zoomScaleSheetLayoutView="100" workbookViewId="0">
      <selection activeCell="C34" sqref="C34:E34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62" t="s">
        <v>0</v>
      </c>
      <c r="B1" s="63"/>
      <c r="C1" s="63"/>
      <c r="D1" s="63"/>
      <c r="E1" s="63"/>
      <c r="F1" s="63"/>
    </row>
    <row r="2" spans="1:6">
      <c r="A2" s="64"/>
      <c r="B2" s="64"/>
      <c r="C2" s="64"/>
      <c r="D2" s="46"/>
      <c r="E2" s="64" t="s">
        <v>71</v>
      </c>
      <c r="F2" s="64"/>
    </row>
    <row r="3" spans="1:6" ht="9.75" customHeight="1" thickBot="1"/>
    <row r="4" spans="1:6">
      <c r="A4" s="65" t="s">
        <v>90</v>
      </c>
      <c r="B4" s="66"/>
      <c r="C4" s="66"/>
      <c r="D4" s="66"/>
      <c r="E4" s="66"/>
      <c r="F4" s="67"/>
    </row>
    <row r="5" spans="1:6" ht="19.5" thickBot="1">
      <c r="A5" s="68"/>
      <c r="B5" s="69"/>
      <c r="C5" s="69"/>
      <c r="D5" s="69"/>
      <c r="E5" s="69"/>
      <c r="F5" s="70"/>
    </row>
    <row r="7" spans="1:6" ht="19.5" thickBot="1">
      <c r="A7" s="73" t="s">
        <v>116</v>
      </c>
      <c r="B7" s="69"/>
      <c r="C7" s="69"/>
      <c r="D7" s="69"/>
      <c r="E7" s="69"/>
      <c r="F7" s="69"/>
    </row>
    <row r="8" spans="1:6" ht="19.5" thickBot="1">
      <c r="A8" s="74" t="s">
        <v>1</v>
      </c>
      <c r="B8" s="75"/>
      <c r="C8" s="1" t="s">
        <v>19</v>
      </c>
      <c r="D8" s="1" t="s">
        <v>20</v>
      </c>
      <c r="E8" s="1" t="s">
        <v>23</v>
      </c>
      <c r="F8" s="2" t="s">
        <v>2</v>
      </c>
    </row>
    <row r="9" spans="1:6">
      <c r="A9" s="3" t="s">
        <v>3</v>
      </c>
      <c r="B9" s="9" t="s">
        <v>5</v>
      </c>
      <c r="C9" s="47"/>
      <c r="D9" s="47"/>
      <c r="E9" s="47"/>
      <c r="F9" s="34">
        <f>SUM(C9:E9)</f>
        <v>0</v>
      </c>
    </row>
    <row r="10" spans="1:6">
      <c r="A10" s="3" t="s">
        <v>4</v>
      </c>
      <c r="B10" s="10" t="s">
        <v>6</v>
      </c>
      <c r="C10" s="57"/>
      <c r="D10" s="57"/>
      <c r="E10" s="57"/>
      <c r="F10" s="35">
        <f>SUM(C10:E10)</f>
        <v>0</v>
      </c>
    </row>
    <row r="11" spans="1:6" ht="19.5" thickBot="1">
      <c r="A11" s="4"/>
      <c r="B11" s="5" t="s">
        <v>7</v>
      </c>
      <c r="C11" s="32">
        <f>SUM(C9:C10)</f>
        <v>0</v>
      </c>
      <c r="D11" s="32">
        <f>SUM(D9:D10)</f>
        <v>0</v>
      </c>
      <c r="E11" s="32">
        <f>SUM(E9:E10)</f>
        <v>0</v>
      </c>
      <c r="F11" s="33">
        <f>SUM(C11:E11)</f>
        <v>0</v>
      </c>
    </row>
    <row r="12" spans="1:6" ht="19.5" thickBot="1">
      <c r="A12" s="71" t="s">
        <v>8</v>
      </c>
      <c r="B12" s="72"/>
      <c r="C12" s="45"/>
      <c r="D12" s="45"/>
      <c r="E12" s="45"/>
      <c r="F12" s="36">
        <f>SUM(C12:E12)</f>
        <v>0</v>
      </c>
    </row>
    <row r="13" spans="1:6" ht="19.5" thickBot="1">
      <c r="A13" s="71" t="s">
        <v>9</v>
      </c>
      <c r="B13" s="72"/>
      <c r="C13" s="45"/>
      <c r="D13" s="45"/>
      <c r="E13" s="45"/>
      <c r="F13" s="33">
        <f>SUM(C13:E13)</f>
        <v>0</v>
      </c>
    </row>
    <row r="14" spans="1:6">
      <c r="A14" s="3" t="s">
        <v>10</v>
      </c>
      <c r="B14" s="9" t="s">
        <v>11</v>
      </c>
      <c r="C14" s="47"/>
      <c r="D14" s="47"/>
      <c r="E14" s="47"/>
      <c r="F14" s="34">
        <f t="shared" ref="F14" si="0">SUM(C14:E14)</f>
        <v>0</v>
      </c>
    </row>
    <row r="15" spans="1:6">
      <c r="A15" s="3" t="s">
        <v>4</v>
      </c>
      <c r="B15" s="10" t="s">
        <v>12</v>
      </c>
      <c r="C15" s="60"/>
      <c r="D15" s="60"/>
      <c r="E15" s="60"/>
      <c r="F15" s="37">
        <f>SUM(C15:E15)</f>
        <v>0</v>
      </c>
    </row>
    <row r="16" spans="1:6">
      <c r="A16" s="6"/>
      <c r="B16" s="10" t="s">
        <v>13</v>
      </c>
      <c r="C16" s="60"/>
      <c r="D16" s="60"/>
      <c r="E16" s="60"/>
      <c r="F16" s="37">
        <f>SUM(C16:E16)</f>
        <v>0</v>
      </c>
    </row>
    <row r="17" spans="1:6">
      <c r="A17" s="6"/>
      <c r="B17" s="10" t="s">
        <v>14</v>
      </c>
      <c r="C17" s="60"/>
      <c r="D17" s="60"/>
      <c r="E17" s="60"/>
      <c r="F17" s="37">
        <f>SUM(C17:E17)</f>
        <v>0</v>
      </c>
    </row>
    <row r="18" spans="1:6" ht="19.5" thickBot="1">
      <c r="A18" s="7"/>
      <c r="B18" s="8" t="s">
        <v>15</v>
      </c>
      <c r="C18" s="33">
        <f>SUM(C14:C17)</f>
        <v>0</v>
      </c>
      <c r="D18" s="33">
        <f>SUM(D14:D17)</f>
        <v>0</v>
      </c>
      <c r="E18" s="33">
        <f>SUM(E14:E17)</f>
        <v>0</v>
      </c>
      <c r="F18" s="33">
        <f>SUM(C18:E18)</f>
        <v>0</v>
      </c>
    </row>
    <row r="19" spans="1:6" ht="19.5" thickBot="1">
      <c r="A19" s="83" t="s">
        <v>22</v>
      </c>
      <c r="B19" s="84"/>
      <c r="C19" s="55"/>
      <c r="D19" s="55"/>
      <c r="E19" s="55"/>
      <c r="F19" s="33">
        <f t="shared" ref="F19:F20" si="1">SUM(C19:E19)</f>
        <v>0</v>
      </c>
    </row>
    <row r="20" spans="1:6" ht="19.5" thickBot="1">
      <c r="A20" s="71" t="s">
        <v>16</v>
      </c>
      <c r="B20" s="72"/>
      <c r="C20" s="33">
        <f>+C11+C12+C13+C18+C19</f>
        <v>0</v>
      </c>
      <c r="D20" s="33">
        <f>D11+D12+D13+D18+D19</f>
        <v>0</v>
      </c>
      <c r="E20" s="33">
        <f>E11+E12+E13+E18+E19</f>
        <v>0</v>
      </c>
      <c r="F20" s="33">
        <f t="shared" si="1"/>
        <v>0</v>
      </c>
    </row>
    <row r="22" spans="1:6" ht="19.5" thickBot="1">
      <c r="A22" s="73" t="s">
        <v>117</v>
      </c>
      <c r="B22" s="69"/>
      <c r="C22" s="69"/>
      <c r="D22" s="69"/>
      <c r="E22" s="69"/>
      <c r="F22" s="69"/>
    </row>
    <row r="23" spans="1:6" ht="19.5" thickBot="1">
      <c r="A23" s="74" t="s">
        <v>1</v>
      </c>
      <c r="B23" s="75"/>
      <c r="C23" s="1" t="s">
        <v>19</v>
      </c>
      <c r="D23" s="1" t="s">
        <v>20</v>
      </c>
      <c r="E23" s="1" t="s">
        <v>23</v>
      </c>
      <c r="F23" s="2" t="s">
        <v>2</v>
      </c>
    </row>
    <row r="24" spans="1:6">
      <c r="A24" s="3" t="s">
        <v>3</v>
      </c>
      <c r="B24" s="9" t="s">
        <v>5</v>
      </c>
      <c r="C24" s="47"/>
      <c r="D24" s="47"/>
      <c r="E24" s="47"/>
      <c r="F24" s="34">
        <f>SUM(C24:E24)</f>
        <v>0</v>
      </c>
    </row>
    <row r="25" spans="1:6">
      <c r="A25" s="3" t="s">
        <v>4</v>
      </c>
      <c r="B25" s="10" t="s">
        <v>6</v>
      </c>
      <c r="C25" s="57"/>
      <c r="D25" s="57"/>
      <c r="E25" s="57"/>
      <c r="F25" s="35">
        <f>SUM(C25:E25)</f>
        <v>0</v>
      </c>
    </row>
    <row r="26" spans="1:6" ht="19.5" thickBot="1">
      <c r="A26" s="4"/>
      <c r="B26" s="5" t="s">
        <v>7</v>
      </c>
      <c r="C26" s="32">
        <f>SUM(C24:C25)</f>
        <v>0</v>
      </c>
      <c r="D26" s="32">
        <f>SUM(D24:D25)</f>
        <v>0</v>
      </c>
      <c r="E26" s="32">
        <f>SUM(E24:E25)</f>
        <v>0</v>
      </c>
      <c r="F26" s="33">
        <f>SUM(C26:E26)</f>
        <v>0</v>
      </c>
    </row>
    <row r="27" spans="1:6" ht="19.5" thickBot="1">
      <c r="A27" s="71" t="s">
        <v>8</v>
      </c>
      <c r="B27" s="72"/>
      <c r="C27" s="45"/>
      <c r="D27" s="45"/>
      <c r="E27" s="45"/>
      <c r="F27" s="36">
        <f>SUM(C27:E27)</f>
        <v>0</v>
      </c>
    </row>
    <row r="28" spans="1:6" ht="19.5" thickBot="1">
      <c r="A28" s="71" t="s">
        <v>9</v>
      </c>
      <c r="B28" s="72"/>
      <c r="C28" s="45"/>
      <c r="D28" s="45"/>
      <c r="E28" s="45"/>
      <c r="F28" s="33">
        <f>SUM(C28:E28)</f>
        <v>0</v>
      </c>
    </row>
    <row r="29" spans="1:6">
      <c r="A29" s="3" t="s">
        <v>10</v>
      </c>
      <c r="B29" s="9" t="s">
        <v>11</v>
      </c>
      <c r="C29" s="47"/>
      <c r="D29" s="47"/>
      <c r="E29" s="47"/>
      <c r="F29" s="34">
        <f t="shared" ref="F29:F35" si="2">SUM(C29:E29)</f>
        <v>0</v>
      </c>
    </row>
    <row r="30" spans="1:6">
      <c r="A30" s="3" t="s">
        <v>4</v>
      </c>
      <c r="B30" s="10" t="s">
        <v>12</v>
      </c>
      <c r="C30" s="60"/>
      <c r="D30" s="60"/>
      <c r="E30" s="60"/>
      <c r="F30" s="37">
        <f>SUM(C30:E30)</f>
        <v>0</v>
      </c>
    </row>
    <row r="31" spans="1:6">
      <c r="A31" s="6"/>
      <c r="B31" s="10" t="s">
        <v>13</v>
      </c>
      <c r="C31" s="60"/>
      <c r="D31" s="60"/>
      <c r="E31" s="60"/>
      <c r="F31" s="37">
        <f>SUM(C31:E31)</f>
        <v>0</v>
      </c>
    </row>
    <row r="32" spans="1:6">
      <c r="A32" s="6"/>
      <c r="B32" s="10" t="s">
        <v>14</v>
      </c>
      <c r="C32" s="60"/>
      <c r="D32" s="60"/>
      <c r="E32" s="60"/>
      <c r="F32" s="37">
        <f>SUM(C32:E32)</f>
        <v>0</v>
      </c>
    </row>
    <row r="33" spans="1:6" ht="19.5" thickBot="1">
      <c r="A33" s="7"/>
      <c r="B33" s="8" t="s">
        <v>15</v>
      </c>
      <c r="C33" s="33">
        <f>SUM(C29:C32)</f>
        <v>0</v>
      </c>
      <c r="D33" s="33">
        <f>SUM(D29:D32)</f>
        <v>0</v>
      </c>
      <c r="E33" s="33">
        <f>SUM(E29:E32)</f>
        <v>0</v>
      </c>
      <c r="F33" s="33">
        <f>SUM(C33:E33)</f>
        <v>0</v>
      </c>
    </row>
    <row r="34" spans="1:6" ht="19.5" thickBot="1">
      <c r="A34" s="83" t="s">
        <v>22</v>
      </c>
      <c r="B34" s="84"/>
      <c r="C34" s="55"/>
      <c r="D34" s="55"/>
      <c r="E34" s="55"/>
      <c r="F34" s="33">
        <f t="shared" si="2"/>
        <v>0</v>
      </c>
    </row>
    <row r="35" spans="1:6" ht="19.5" thickBot="1">
      <c r="A35" s="71" t="s">
        <v>16</v>
      </c>
      <c r="B35" s="72"/>
      <c r="C35" s="33">
        <f>+C26+C27+C28+C33+C34</f>
        <v>0</v>
      </c>
      <c r="D35" s="33">
        <f>D26+D27+D28+D33+D34</f>
        <v>0</v>
      </c>
      <c r="E35" s="33">
        <f>E26+E27+E28+E33+E34</f>
        <v>0</v>
      </c>
      <c r="F35" s="33">
        <f t="shared" si="2"/>
        <v>0</v>
      </c>
    </row>
  </sheetData>
  <sheetProtection algorithmName="SHA-512" hashValue="nUXJUNaGHzjRwCctVQEbUE1lRKTkn1A+zdKsVWZM4npAwsCyQVYWH064BcoWGZSn6prazjGReN2MyJPnZpMAww==" saltValue="Qmf0wc0FHvXFwdLi4qVzIA==" spinCount="100000" sheet="1" formatCells="0" formatRows="0"/>
  <mergeCells count="16">
    <mergeCell ref="A8:B8"/>
    <mergeCell ref="A1:F1"/>
    <mergeCell ref="A2:C2"/>
    <mergeCell ref="E2:F2"/>
    <mergeCell ref="A4:F5"/>
    <mergeCell ref="A7:F7"/>
    <mergeCell ref="A27:B27"/>
    <mergeCell ref="A28:B28"/>
    <mergeCell ref="A34:B34"/>
    <mergeCell ref="A35:B35"/>
    <mergeCell ref="A12:B12"/>
    <mergeCell ref="A13:B13"/>
    <mergeCell ref="A19:B19"/>
    <mergeCell ref="A20:B20"/>
    <mergeCell ref="A22:F22"/>
    <mergeCell ref="A23:B23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B4C6-FBAD-4F41-AFE0-F45812F41BCC}">
  <dimension ref="A1:L43"/>
  <sheetViews>
    <sheetView view="pageBreakPreview" zoomScaleNormal="100" zoomScaleSheetLayoutView="100" workbookViewId="0">
      <selection activeCell="A3" sqref="A3:E3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9" t="s">
        <v>38</v>
      </c>
      <c r="B1" s="64"/>
      <c r="C1" s="64"/>
      <c r="D1" s="46"/>
      <c r="E1" s="25" t="s">
        <v>71</v>
      </c>
    </row>
    <row r="2" spans="1:5" ht="8.1" customHeight="1">
      <c r="A2" s="98"/>
      <c r="B2" s="99"/>
      <c r="C2" s="99"/>
      <c r="D2" s="99"/>
    </row>
    <row r="3" spans="1:5" ht="15.95" customHeight="1">
      <c r="A3" s="102" t="s">
        <v>89</v>
      </c>
      <c r="B3" s="103"/>
      <c r="C3" s="103"/>
      <c r="D3" s="103"/>
      <c r="E3" s="103"/>
    </row>
    <row r="4" spans="1:5" ht="15.95" customHeight="1" thickBot="1">
      <c r="A4" s="104" t="s">
        <v>92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67</v>
      </c>
      <c r="E5" s="17" t="s">
        <v>68</v>
      </c>
    </row>
    <row r="6" spans="1:5" ht="15.95" customHeight="1" thickBot="1">
      <c r="A6" s="4"/>
      <c r="B6" s="115" t="s">
        <v>25</v>
      </c>
      <c r="C6" s="116"/>
      <c r="D6" s="18" t="s">
        <v>62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 t="s">
        <v>83</v>
      </c>
      <c r="D7" s="119">
        <v>450000</v>
      </c>
      <c r="E7" s="105">
        <f>ROUNDDOWN(D7/1.1, 0)</f>
        <v>409090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24.95" customHeight="1">
      <c r="A9" s="138"/>
      <c r="B9" s="23" t="s">
        <v>30</v>
      </c>
      <c r="C9" s="136" t="s">
        <v>57</v>
      </c>
      <c r="D9" s="111">
        <v>396000</v>
      </c>
      <c r="E9" s="109">
        <f>ROUNDDOWN(D9/1.1, 0)</f>
        <v>360000</v>
      </c>
    </row>
    <row r="10" spans="1:5" ht="24.95" customHeight="1" thickBot="1">
      <c r="A10" s="138"/>
      <c r="B10" s="20" t="s">
        <v>31</v>
      </c>
      <c r="C10" s="137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56</v>
      </c>
      <c r="C11" s="125"/>
      <c r="D11" s="38">
        <f>SUM(D7:D10)</f>
        <v>846000</v>
      </c>
      <c r="E11" s="38">
        <f>SUM(E7:E10)</f>
        <v>769090</v>
      </c>
    </row>
    <row r="12" spans="1:5" ht="24.95" customHeight="1">
      <c r="A12" s="131" t="s">
        <v>32</v>
      </c>
      <c r="B12" s="91" t="s">
        <v>101</v>
      </c>
      <c r="C12" s="92"/>
      <c r="D12" s="119">
        <v>33000</v>
      </c>
      <c r="E12" s="105">
        <f>ROUNDDOWN(D12/1.1, 0)</f>
        <v>30000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99</v>
      </c>
      <c r="B14" s="91" t="s">
        <v>100</v>
      </c>
      <c r="C14" s="92"/>
      <c r="D14" s="119">
        <v>112200</v>
      </c>
      <c r="E14" s="105">
        <f>ROUNDDOWN(D14/1.1, 0)</f>
        <v>102000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58</v>
      </c>
      <c r="D16" s="119">
        <v>792000</v>
      </c>
      <c r="E16" s="105">
        <f>ROUNDDOWN(D16/1.1, 0)</f>
        <v>720000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 t="s">
        <v>84</v>
      </c>
      <c r="D18" s="111">
        <v>65000</v>
      </c>
      <c r="E18" s="109">
        <f>ROUNDDOWN(D18/1.1, 0)</f>
        <v>59090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 t="s">
        <v>85</v>
      </c>
      <c r="D22" s="111">
        <v>500000</v>
      </c>
      <c r="E22" s="109">
        <f>ROUNDDOWN(D22/1.1, 0)</f>
        <v>454545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1357000</v>
      </c>
      <c r="E24" s="39">
        <f>SUM(E16:E23)</f>
        <v>1233635</v>
      </c>
    </row>
    <row r="25" spans="1:12" ht="19.5" thickBot="1">
      <c r="A25" s="74" t="s">
        <v>63</v>
      </c>
      <c r="B25" s="142"/>
      <c r="C25" s="143"/>
      <c r="D25" s="39">
        <f>+D24+D14+D12+D11</f>
        <v>2348200</v>
      </c>
      <c r="E25" s="39">
        <f>+E24+E14+E12+E11</f>
        <v>2134725</v>
      </c>
    </row>
    <row r="26" spans="1:12" ht="19.5" thickBot="1">
      <c r="A26" s="74" t="s">
        <v>64</v>
      </c>
      <c r="B26" s="140"/>
      <c r="C26" s="125"/>
      <c r="D26" s="22"/>
      <c r="E26" s="39">
        <f>ROUNDDOWN(E25*2/3, 0)</f>
        <v>1423150</v>
      </c>
    </row>
    <row r="27" spans="1:12" ht="18" customHeight="1">
      <c r="A27" s="95" t="s">
        <v>65</v>
      </c>
      <c r="B27" s="91" t="s">
        <v>80</v>
      </c>
      <c r="C27" s="92"/>
      <c r="D27" s="119">
        <v>1229800</v>
      </c>
      <c r="E27" s="119">
        <v>1118000</v>
      </c>
    </row>
    <row r="28" spans="1:12" ht="18" customHeight="1" thickBot="1">
      <c r="A28" s="144"/>
      <c r="B28" s="127"/>
      <c r="C28" s="128"/>
      <c r="D28" s="122"/>
      <c r="E28" s="122"/>
    </row>
    <row r="29" spans="1:12" ht="19.5" thickBot="1">
      <c r="A29" s="74" t="s">
        <v>69</v>
      </c>
      <c r="B29" s="140"/>
      <c r="C29" s="125"/>
      <c r="D29" s="22"/>
      <c r="E29" s="56">
        <v>1118000</v>
      </c>
    </row>
    <row r="30" spans="1:12" ht="19.5" thickBot="1">
      <c r="A30" s="74" t="s">
        <v>66</v>
      </c>
      <c r="B30" s="142"/>
      <c r="C30" s="143"/>
      <c r="D30" s="22"/>
      <c r="E30" s="39">
        <f>+E29+E26</f>
        <v>2541150</v>
      </c>
    </row>
    <row r="31" spans="1:12" ht="19.5" thickBot="1">
      <c r="A31" s="74" t="s">
        <v>50</v>
      </c>
      <c r="B31" s="142"/>
      <c r="C31" s="143"/>
      <c r="D31" s="22"/>
      <c r="E31" s="56">
        <v>2541000</v>
      </c>
    </row>
    <row r="32" spans="1:12" ht="12.95" customHeight="1">
      <c r="A32" s="21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21" t="s">
        <v>40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>
      <c r="A34" s="21" t="s">
        <v>41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>
      <c r="A35" s="141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141" t="s">
        <v>45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141" t="s">
        <v>46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141" t="s">
        <v>47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" customHeight="1">
      <c r="A39" s="141" t="s">
        <v>48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 ht="12" customHeight="1">
      <c r="A40" s="141" t="s">
        <v>43</v>
      </c>
      <c r="B40" s="64"/>
      <c r="C40" s="64"/>
      <c r="D40" s="64"/>
      <c r="E40" s="64"/>
      <c r="F40" s="21"/>
      <c r="G40" s="21"/>
      <c r="H40" s="21"/>
      <c r="I40" s="21"/>
      <c r="J40" s="21"/>
      <c r="K40" s="21"/>
      <c r="L40" s="21"/>
    </row>
    <row r="41" spans="1:12" ht="12" customHeight="1">
      <c r="A41" s="141" t="s">
        <v>44</v>
      </c>
      <c r="B41" s="64"/>
      <c r="C41" s="64"/>
      <c r="D41" s="64"/>
      <c r="E41" s="64"/>
      <c r="F41" s="21"/>
      <c r="G41" s="21"/>
      <c r="H41" s="21"/>
      <c r="I41" s="21"/>
      <c r="J41" s="21"/>
      <c r="K41" s="21"/>
      <c r="L41" s="21"/>
    </row>
    <row r="42" spans="1:12" ht="12" customHeight="1">
      <c r="A42" s="141" t="s">
        <v>52</v>
      </c>
      <c r="B42" s="64"/>
      <c r="C42" s="64"/>
      <c r="D42" s="64"/>
      <c r="E42" s="64"/>
      <c r="F42" s="21"/>
      <c r="G42" s="21"/>
      <c r="H42" s="21"/>
      <c r="I42" s="21"/>
      <c r="J42" s="21"/>
      <c r="K42" s="21"/>
      <c r="L42" s="21"/>
    </row>
    <row r="43" spans="1:12" ht="12" customHeight="1">
      <c r="A43" s="141" t="s">
        <v>51</v>
      </c>
      <c r="B43" s="64"/>
      <c r="C43" s="64"/>
      <c r="D43" s="64"/>
      <c r="E43" s="64"/>
      <c r="F43" s="21"/>
      <c r="G43" s="21"/>
      <c r="H43" s="21"/>
      <c r="I43" s="21"/>
      <c r="J43" s="21"/>
      <c r="K43" s="21"/>
      <c r="L43" s="21"/>
    </row>
  </sheetData>
  <sheetProtection algorithmName="SHA-512" hashValue="uMRz/As+oQ8MyYERwDWL3hMQzo9b0NEIx5eqUxWBCpZ89PcbUzdfEArAZ2F92+A5cNsqtE0yNP340H3zmaQvgw==" saltValue="btmmoYYlQjonZhzo48r1pg==" spinCount="100000" sheet="1" formatCells="0" formatRows="0"/>
  <mergeCells count="56">
    <mergeCell ref="A12:A13"/>
    <mergeCell ref="A29:C29"/>
    <mergeCell ref="A41:E41"/>
    <mergeCell ref="A42:E42"/>
    <mergeCell ref="A43:E43"/>
    <mergeCell ref="A25:C25"/>
    <mergeCell ref="A26:C26"/>
    <mergeCell ref="A30:C30"/>
    <mergeCell ref="A31:C31"/>
    <mergeCell ref="A35:E35"/>
    <mergeCell ref="A36:E36"/>
    <mergeCell ref="A38:E38"/>
    <mergeCell ref="A40:E40"/>
    <mergeCell ref="A37:E37"/>
    <mergeCell ref="A39:E39"/>
    <mergeCell ref="A27:A28"/>
    <mergeCell ref="A1:C1"/>
    <mergeCell ref="E18:E19"/>
    <mergeCell ref="A14:A15"/>
    <mergeCell ref="B16:B17"/>
    <mergeCell ref="D14:D15"/>
    <mergeCell ref="E14:E15"/>
    <mergeCell ref="D12:D13"/>
    <mergeCell ref="E12:E13"/>
    <mergeCell ref="E7:E8"/>
    <mergeCell ref="D9:D10"/>
    <mergeCell ref="D7:D8"/>
    <mergeCell ref="E9:E10"/>
    <mergeCell ref="B11:C11"/>
    <mergeCell ref="C9:C10"/>
    <mergeCell ref="A7:A11"/>
    <mergeCell ref="C18:C19"/>
    <mergeCell ref="D27:D28"/>
    <mergeCell ref="E27:E28"/>
    <mergeCell ref="C20:C21"/>
    <mergeCell ref="D20:D21"/>
    <mergeCell ref="E20:E21"/>
    <mergeCell ref="B24:C24"/>
    <mergeCell ref="D22:D23"/>
    <mergeCell ref="B27:C28"/>
    <mergeCell ref="B12:C13"/>
    <mergeCell ref="A16:A24"/>
    <mergeCell ref="A2:D2"/>
    <mergeCell ref="C22:C23"/>
    <mergeCell ref="B14:C15"/>
    <mergeCell ref="A3:E3"/>
    <mergeCell ref="A4:E4"/>
    <mergeCell ref="E16:E17"/>
    <mergeCell ref="B22:B23"/>
    <mergeCell ref="E22:E23"/>
    <mergeCell ref="D18:D19"/>
    <mergeCell ref="B5:C5"/>
    <mergeCell ref="B6:C6"/>
    <mergeCell ref="C16:C17"/>
    <mergeCell ref="D16:D17"/>
    <mergeCell ref="C7:C8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142-8C30-4CA6-BF60-A3981B856934}">
  <dimension ref="A1:L43"/>
  <sheetViews>
    <sheetView view="pageBreakPreview" zoomScaleNormal="100" zoomScaleSheetLayoutView="100" workbookViewId="0">
      <selection activeCell="A3" sqref="A3:E3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9"/>
      <c r="B1" s="64"/>
      <c r="C1" s="64"/>
      <c r="D1" s="46"/>
      <c r="E1" s="25" t="s">
        <v>71</v>
      </c>
    </row>
    <row r="2" spans="1:5" ht="8.1" customHeight="1">
      <c r="A2" s="145"/>
      <c r="B2" s="146"/>
      <c r="C2" s="146"/>
      <c r="D2" s="146"/>
    </row>
    <row r="3" spans="1:5" ht="15.95" customHeight="1">
      <c r="A3" s="102" t="s">
        <v>89</v>
      </c>
      <c r="B3" s="103"/>
      <c r="C3" s="103"/>
      <c r="D3" s="103"/>
      <c r="E3" s="103"/>
    </row>
    <row r="4" spans="1:5" ht="15.95" customHeight="1" thickBot="1">
      <c r="A4" s="104" t="s">
        <v>93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67</v>
      </c>
      <c r="E5" s="17" t="s">
        <v>68</v>
      </c>
    </row>
    <row r="6" spans="1:5" ht="15.95" customHeight="1" thickBot="1">
      <c r="A6" s="4"/>
      <c r="B6" s="115" t="s">
        <v>25</v>
      </c>
      <c r="C6" s="116"/>
      <c r="D6" s="18" t="s">
        <v>62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 t="s">
        <v>87</v>
      </c>
      <c r="D7" s="119">
        <v>120000</v>
      </c>
      <c r="E7" s="105">
        <f>ROUNDDOWN(D7/1.1, 0)</f>
        <v>109090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24.95" customHeight="1">
      <c r="A9" s="138"/>
      <c r="B9" s="23" t="s">
        <v>30</v>
      </c>
      <c r="C9" s="100" t="s">
        <v>70</v>
      </c>
      <c r="D9" s="111">
        <v>165000</v>
      </c>
      <c r="E9" s="109">
        <f>ROUNDDOWN(D9/1.1, 0)</f>
        <v>150000</v>
      </c>
    </row>
    <row r="10" spans="1:5" ht="24.95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56</v>
      </c>
      <c r="C11" s="125"/>
      <c r="D11" s="38">
        <f>SUM(D7:D10)</f>
        <v>285000</v>
      </c>
      <c r="E11" s="38">
        <f>SUM(E7:E10)</f>
        <v>259090</v>
      </c>
    </row>
    <row r="12" spans="1:5" ht="24.95" customHeight="1">
      <c r="A12" s="131" t="s">
        <v>32</v>
      </c>
      <c r="B12" s="91"/>
      <c r="C12" s="147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 t="s">
        <v>102</v>
      </c>
      <c r="C14" s="92"/>
      <c r="D14" s="119">
        <v>112200</v>
      </c>
      <c r="E14" s="105">
        <f>ROUNDDOWN(D14/1.1, 0)</f>
        <v>102000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88</v>
      </c>
      <c r="D16" s="119">
        <v>700000</v>
      </c>
      <c r="E16" s="105">
        <f>ROUNDDOWN(D16/1.1, 0)</f>
        <v>636363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 t="s">
        <v>86</v>
      </c>
      <c r="D22" s="111">
        <v>200000</v>
      </c>
      <c r="E22" s="109">
        <f>ROUNDDOWN(D22/1.1, 0)</f>
        <v>181818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900000</v>
      </c>
      <c r="E24" s="39">
        <f>SUM(E16:E23)</f>
        <v>818181</v>
      </c>
    </row>
    <row r="25" spans="1:12" ht="19.5" thickBot="1">
      <c r="A25" s="74" t="s">
        <v>63</v>
      </c>
      <c r="B25" s="142"/>
      <c r="C25" s="143"/>
      <c r="D25" s="39">
        <f>+D24+D14+D12+D11</f>
        <v>1297200</v>
      </c>
      <c r="E25" s="39">
        <f>+E24+E14+E12+E11</f>
        <v>1179271</v>
      </c>
    </row>
    <row r="26" spans="1:12" ht="19.5" thickBot="1">
      <c r="A26" s="74" t="s">
        <v>64</v>
      </c>
      <c r="B26" s="140"/>
      <c r="C26" s="125"/>
      <c r="D26" s="22"/>
      <c r="E26" s="39">
        <f>ROUNDDOWN(E25*2/3, 0)</f>
        <v>786180</v>
      </c>
    </row>
    <row r="27" spans="1:12" ht="18" customHeight="1">
      <c r="A27" s="95" t="s">
        <v>65</v>
      </c>
      <c r="B27" s="91" t="s">
        <v>81</v>
      </c>
      <c r="C27" s="92"/>
      <c r="D27" s="119">
        <v>910910</v>
      </c>
      <c r="E27" s="119">
        <v>828100</v>
      </c>
    </row>
    <row r="28" spans="1:12" ht="18" customHeight="1" thickBot="1">
      <c r="A28" s="144"/>
      <c r="B28" s="127"/>
      <c r="C28" s="128"/>
      <c r="D28" s="122"/>
      <c r="E28" s="122"/>
    </row>
    <row r="29" spans="1:12" ht="19.5" thickBot="1">
      <c r="A29" s="74" t="s">
        <v>69</v>
      </c>
      <c r="B29" s="140"/>
      <c r="C29" s="125"/>
      <c r="D29" s="22"/>
      <c r="E29" s="56">
        <v>828100</v>
      </c>
    </row>
    <row r="30" spans="1:12" ht="19.5" thickBot="1">
      <c r="A30" s="74" t="s">
        <v>66</v>
      </c>
      <c r="B30" s="142"/>
      <c r="C30" s="143"/>
      <c r="D30" s="22"/>
      <c r="E30" s="39">
        <f>+E29+E26</f>
        <v>1614280</v>
      </c>
    </row>
    <row r="31" spans="1:12" ht="19.5" thickBot="1">
      <c r="A31" s="74" t="s">
        <v>50</v>
      </c>
      <c r="B31" s="142"/>
      <c r="C31" s="143"/>
      <c r="D31" s="22"/>
      <c r="E31" s="56">
        <v>1614000</v>
      </c>
    </row>
    <row r="32" spans="1:12" ht="12.95" customHeight="1">
      <c r="A32" s="21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21" t="s">
        <v>40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>
      <c r="A34" s="21" t="s">
        <v>41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>
      <c r="A35" s="141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141" t="s">
        <v>45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141" t="s">
        <v>46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141" t="s">
        <v>47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" customHeight="1">
      <c r="A39" s="141" t="s">
        <v>48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 ht="12" customHeight="1">
      <c r="A40" s="141" t="s">
        <v>43</v>
      </c>
      <c r="B40" s="64"/>
      <c r="C40" s="64"/>
      <c r="D40" s="64"/>
      <c r="E40" s="64"/>
      <c r="F40" s="21"/>
      <c r="G40" s="21"/>
      <c r="H40" s="21"/>
      <c r="I40" s="21"/>
      <c r="J40" s="21"/>
      <c r="K40" s="21"/>
      <c r="L40" s="21"/>
    </row>
    <row r="41" spans="1:12" ht="12" customHeight="1">
      <c r="A41" s="141" t="s">
        <v>44</v>
      </c>
      <c r="B41" s="64"/>
      <c r="C41" s="64"/>
      <c r="D41" s="64"/>
      <c r="E41" s="64"/>
      <c r="F41" s="21"/>
      <c r="G41" s="21"/>
      <c r="H41" s="21"/>
      <c r="I41" s="21"/>
      <c r="J41" s="21"/>
      <c r="K41" s="21"/>
      <c r="L41" s="21"/>
    </row>
    <row r="42" spans="1:12" ht="12" customHeight="1">
      <c r="A42" s="141" t="s">
        <v>52</v>
      </c>
      <c r="B42" s="64"/>
      <c r="C42" s="64"/>
      <c r="D42" s="64"/>
      <c r="E42" s="64"/>
      <c r="F42" s="21"/>
      <c r="G42" s="21"/>
      <c r="H42" s="21"/>
      <c r="I42" s="21"/>
      <c r="J42" s="21"/>
      <c r="K42" s="21"/>
      <c r="L42" s="21"/>
    </row>
    <row r="43" spans="1:12" ht="12" customHeight="1">
      <c r="A43" s="141" t="s">
        <v>51</v>
      </c>
      <c r="B43" s="64"/>
      <c r="C43" s="64"/>
      <c r="D43" s="64"/>
      <c r="E43" s="64"/>
      <c r="F43" s="21"/>
      <c r="G43" s="21"/>
      <c r="H43" s="21"/>
      <c r="I43" s="21"/>
      <c r="J43" s="21"/>
      <c r="K43" s="21"/>
      <c r="L43" s="21"/>
    </row>
  </sheetData>
  <sheetProtection algorithmName="SHA-512" hashValue="4s4mdhFrvtnzTVvvtm0mCJj9a4j51dEMYy+IUeHPmi7tbQvUqbHrioqwqPelBgCGzHZUuuwvnA+B7alOwvDi7Q==" saltValue="mwxfiTCf4x4BkEht9xia1Q==" spinCount="100000" sheet="1" objects="1" scenarios="1" formatCells="0" formatRows="0"/>
  <mergeCells count="56">
    <mergeCell ref="B5:C5"/>
    <mergeCell ref="B6:C6"/>
    <mergeCell ref="A7:A11"/>
    <mergeCell ref="C7:C8"/>
    <mergeCell ref="D7:D8"/>
    <mergeCell ref="E7:E8"/>
    <mergeCell ref="C9:C10"/>
    <mergeCell ref="D9:D10"/>
    <mergeCell ref="E9:E10"/>
    <mergeCell ref="B11:C11"/>
    <mergeCell ref="A12:A13"/>
    <mergeCell ref="D12:D13"/>
    <mergeCell ref="E12:E13"/>
    <mergeCell ref="A14:A15"/>
    <mergeCell ref="D14:D15"/>
    <mergeCell ref="E14:E15"/>
    <mergeCell ref="A26:C26"/>
    <mergeCell ref="A27:A28"/>
    <mergeCell ref="B27:C28"/>
    <mergeCell ref="D27:D28"/>
    <mergeCell ref="C20:C21"/>
    <mergeCell ref="D20:D21"/>
    <mergeCell ref="B22:B23"/>
    <mergeCell ref="D22:D23"/>
    <mergeCell ref="A43:E43"/>
    <mergeCell ref="A1:C1"/>
    <mergeCell ref="A37:E37"/>
    <mergeCell ref="A38:E38"/>
    <mergeCell ref="A39:E39"/>
    <mergeCell ref="A40:E40"/>
    <mergeCell ref="A41:E41"/>
    <mergeCell ref="A42:E42"/>
    <mergeCell ref="E27:E28"/>
    <mergeCell ref="A29:C29"/>
    <mergeCell ref="A30:C30"/>
    <mergeCell ref="A31:C31"/>
    <mergeCell ref="A35:E35"/>
    <mergeCell ref="A36:E36"/>
    <mergeCell ref="B24:C24"/>
    <mergeCell ref="A25:C25"/>
    <mergeCell ref="A2:D2"/>
    <mergeCell ref="B12:C13"/>
    <mergeCell ref="B14:C15"/>
    <mergeCell ref="A16:A24"/>
    <mergeCell ref="C22:C23"/>
    <mergeCell ref="A3:E3"/>
    <mergeCell ref="A4:E4"/>
    <mergeCell ref="E20:E21"/>
    <mergeCell ref="E22:E23"/>
    <mergeCell ref="B16:B17"/>
    <mergeCell ref="C16:C17"/>
    <mergeCell ref="D16:D17"/>
    <mergeCell ref="E16:E17"/>
    <mergeCell ref="C18:C19"/>
    <mergeCell ref="D18:D19"/>
    <mergeCell ref="E18:E19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1559-1A14-4483-9C00-7E5B9C294368}">
  <dimension ref="A1:L43"/>
  <sheetViews>
    <sheetView view="pageBreakPreview" zoomScaleNormal="100" zoomScaleSheetLayoutView="100" workbookViewId="0">
      <selection activeCell="A3" sqref="A3:E3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29"/>
      <c r="B1" s="64"/>
      <c r="C1" s="64"/>
      <c r="D1" s="46"/>
      <c r="E1" s="25" t="s">
        <v>71</v>
      </c>
    </row>
    <row r="2" spans="1:5" ht="8.1" customHeight="1">
      <c r="A2" s="145"/>
      <c r="B2" s="146"/>
      <c r="C2" s="146"/>
      <c r="D2" s="146"/>
    </row>
    <row r="3" spans="1:5" ht="15.95" customHeight="1">
      <c r="A3" s="102" t="s">
        <v>89</v>
      </c>
      <c r="B3" s="103"/>
      <c r="C3" s="103"/>
      <c r="D3" s="103"/>
      <c r="E3" s="103"/>
    </row>
    <row r="4" spans="1:5" ht="15.95" customHeight="1" thickBot="1">
      <c r="A4" s="104" t="s">
        <v>94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67</v>
      </c>
      <c r="E5" s="17" t="s">
        <v>68</v>
      </c>
    </row>
    <row r="6" spans="1:5" ht="15.95" customHeight="1" thickBot="1">
      <c r="A6" s="4"/>
      <c r="B6" s="115" t="s">
        <v>25</v>
      </c>
      <c r="C6" s="116"/>
      <c r="D6" s="18" t="s">
        <v>62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/>
      <c r="D7" s="119"/>
      <c r="E7" s="105">
        <f>ROUNDDOWN(D7/1.1, 0)</f>
        <v>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24.95" customHeight="1">
      <c r="A9" s="138"/>
      <c r="B9" s="23" t="s">
        <v>30</v>
      </c>
      <c r="C9" s="100" t="s">
        <v>127</v>
      </c>
      <c r="D9" s="111">
        <v>132000</v>
      </c>
      <c r="E9" s="109">
        <f>ROUNDDOWN(D9/1.1, 0)</f>
        <v>120000</v>
      </c>
    </row>
    <row r="10" spans="1:5" ht="24.95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56</v>
      </c>
      <c r="C11" s="125"/>
      <c r="D11" s="38">
        <f>SUM(D7:D10)</f>
        <v>132000</v>
      </c>
      <c r="E11" s="38">
        <f>SUM(E7:E10)</f>
        <v>120000</v>
      </c>
    </row>
    <row r="12" spans="1:5" ht="24.95" customHeight="1">
      <c r="A12" s="131" t="s">
        <v>32</v>
      </c>
      <c r="B12" s="91"/>
      <c r="C12" s="147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/>
      <c r="C14" s="92"/>
      <c r="D14" s="119"/>
      <c r="E14" s="105">
        <f>ROUNDDOWN(D14/1.1, 0)</f>
        <v>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72</v>
      </c>
      <c r="D16" s="119">
        <v>112200</v>
      </c>
      <c r="E16" s="105">
        <f>ROUNDDOWN(D16/1.1, 0)</f>
        <v>102000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/>
      <c r="D22" s="111"/>
      <c r="E22" s="109">
        <f>ROUNDDOWN(D22/1.1, 0)</f>
        <v>0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112200</v>
      </c>
      <c r="E24" s="39">
        <f>SUM(E16:E23)</f>
        <v>102000</v>
      </c>
    </row>
    <row r="25" spans="1:12" ht="19.5" thickBot="1">
      <c r="A25" s="74" t="s">
        <v>63</v>
      </c>
      <c r="B25" s="142"/>
      <c r="C25" s="143"/>
      <c r="D25" s="39">
        <f>+D24+D14+D12+D11</f>
        <v>244200</v>
      </c>
      <c r="E25" s="39">
        <f>+E24+E14+E12+E11</f>
        <v>222000</v>
      </c>
    </row>
    <row r="26" spans="1:12" ht="19.5" thickBot="1">
      <c r="A26" s="74" t="s">
        <v>64</v>
      </c>
      <c r="B26" s="140"/>
      <c r="C26" s="125"/>
      <c r="D26" s="22"/>
      <c r="E26" s="39">
        <f>ROUNDDOWN(E25*2/3, 0)</f>
        <v>148000</v>
      </c>
    </row>
    <row r="27" spans="1:12" ht="18" customHeight="1">
      <c r="A27" s="95" t="s">
        <v>65</v>
      </c>
      <c r="B27" s="91" t="s">
        <v>82</v>
      </c>
      <c r="C27" s="92"/>
      <c r="D27" s="119">
        <v>624910</v>
      </c>
      <c r="E27" s="119">
        <v>568100</v>
      </c>
    </row>
    <row r="28" spans="1:12" ht="18" customHeight="1" thickBot="1">
      <c r="A28" s="144"/>
      <c r="B28" s="127"/>
      <c r="C28" s="128"/>
      <c r="D28" s="122"/>
      <c r="E28" s="122"/>
    </row>
    <row r="29" spans="1:12">
      <c r="A29" s="74" t="s">
        <v>69</v>
      </c>
      <c r="B29" s="140"/>
      <c r="C29" s="125"/>
      <c r="D29" s="22"/>
      <c r="E29" s="56">
        <v>568100</v>
      </c>
    </row>
    <row r="30" spans="1:12" ht="19.5" thickBot="1">
      <c r="A30" s="74" t="s">
        <v>66</v>
      </c>
      <c r="B30" s="142"/>
      <c r="C30" s="143"/>
      <c r="D30" s="22"/>
      <c r="E30" s="39">
        <f>+E29+E26</f>
        <v>716100</v>
      </c>
    </row>
    <row r="31" spans="1:12" ht="19.5" thickBot="1">
      <c r="A31" s="74" t="s">
        <v>50</v>
      </c>
      <c r="B31" s="142"/>
      <c r="C31" s="143"/>
      <c r="D31" s="22"/>
      <c r="E31" s="56">
        <v>716000</v>
      </c>
    </row>
    <row r="32" spans="1:12" ht="12.95" customHeight="1">
      <c r="A32" s="21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21" t="s">
        <v>40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>
      <c r="A34" s="21" t="s">
        <v>41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>
      <c r="A35" s="141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141" t="s">
        <v>45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141" t="s">
        <v>46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141" t="s">
        <v>47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" customHeight="1">
      <c r="A39" s="141" t="s">
        <v>48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 ht="12" customHeight="1">
      <c r="A40" s="141" t="s">
        <v>43</v>
      </c>
      <c r="B40" s="64"/>
      <c r="C40" s="64"/>
      <c r="D40" s="64"/>
      <c r="E40" s="64"/>
      <c r="F40" s="21"/>
      <c r="G40" s="21"/>
      <c r="H40" s="21"/>
      <c r="I40" s="21"/>
      <c r="J40" s="21"/>
      <c r="K40" s="21"/>
      <c r="L40" s="21"/>
    </row>
    <row r="41" spans="1:12" ht="12" customHeight="1">
      <c r="A41" s="141" t="s">
        <v>44</v>
      </c>
      <c r="B41" s="64"/>
      <c r="C41" s="64"/>
      <c r="D41" s="64"/>
      <c r="E41" s="64"/>
      <c r="F41" s="21"/>
      <c r="G41" s="21"/>
      <c r="H41" s="21"/>
      <c r="I41" s="21"/>
      <c r="J41" s="21"/>
      <c r="K41" s="21"/>
      <c r="L41" s="21"/>
    </row>
    <row r="42" spans="1:12" ht="12" customHeight="1">
      <c r="A42" s="141" t="s">
        <v>52</v>
      </c>
      <c r="B42" s="64"/>
      <c r="C42" s="64"/>
      <c r="D42" s="64"/>
      <c r="E42" s="64"/>
      <c r="F42" s="21"/>
      <c r="G42" s="21"/>
      <c r="H42" s="21"/>
      <c r="I42" s="21"/>
      <c r="J42" s="21"/>
      <c r="K42" s="21"/>
      <c r="L42" s="21"/>
    </row>
    <row r="43" spans="1:12" ht="12" customHeight="1">
      <c r="A43" s="141" t="s">
        <v>51</v>
      </c>
      <c r="B43" s="64"/>
      <c r="C43" s="64"/>
      <c r="D43" s="64"/>
      <c r="E43" s="64"/>
      <c r="F43" s="21"/>
      <c r="G43" s="21"/>
      <c r="H43" s="21"/>
      <c r="I43" s="21"/>
      <c r="J43" s="21"/>
      <c r="K43" s="21"/>
      <c r="L43" s="21"/>
    </row>
  </sheetData>
  <sheetProtection algorithmName="SHA-512" hashValue="zUBQJQQgCsgGGMu9Am9NpC4Xo3XUsvYIEJy2gevOX6YY9bt0pBakI0/O30DDxP5CK0QdBWt4Q1c5rY2SWgqtZw==" saltValue="PDypXZ8oYa4EC5mTL0vOTA==" spinCount="100000" sheet="1" objects="1" scenarios="1" formatCells="0" formatRows="0"/>
  <mergeCells count="56">
    <mergeCell ref="B6:C6"/>
    <mergeCell ref="A1:C1"/>
    <mergeCell ref="B5:C5"/>
    <mergeCell ref="A2:D2"/>
    <mergeCell ref="A3:E3"/>
    <mergeCell ref="A4:E4"/>
    <mergeCell ref="A7:A11"/>
    <mergeCell ref="C7:C8"/>
    <mergeCell ref="D7:D8"/>
    <mergeCell ref="E7:E8"/>
    <mergeCell ref="C9:C10"/>
    <mergeCell ref="D9:D10"/>
    <mergeCell ref="E9:E10"/>
    <mergeCell ref="B11:C11"/>
    <mergeCell ref="A12:A13"/>
    <mergeCell ref="D12:D13"/>
    <mergeCell ref="E12:E13"/>
    <mergeCell ref="B12:C13"/>
    <mergeCell ref="A14:A15"/>
    <mergeCell ref="D14:D15"/>
    <mergeCell ref="E14:E15"/>
    <mergeCell ref="B14:C15"/>
    <mergeCell ref="E20:E21"/>
    <mergeCell ref="B22:B23"/>
    <mergeCell ref="D22:D23"/>
    <mergeCell ref="E22:E23"/>
    <mergeCell ref="B16:B17"/>
    <mergeCell ref="C16:C17"/>
    <mergeCell ref="D16:D17"/>
    <mergeCell ref="E16:E17"/>
    <mergeCell ref="C18:C19"/>
    <mergeCell ref="D18:D19"/>
    <mergeCell ref="E18:E19"/>
    <mergeCell ref="A36:E36"/>
    <mergeCell ref="B24:C24"/>
    <mergeCell ref="A25:C25"/>
    <mergeCell ref="A26:C26"/>
    <mergeCell ref="A27:A28"/>
    <mergeCell ref="B27:C28"/>
    <mergeCell ref="D27:D28"/>
    <mergeCell ref="E27:E28"/>
    <mergeCell ref="A29:C29"/>
    <mergeCell ref="A30:C30"/>
    <mergeCell ref="A31:C31"/>
    <mergeCell ref="A35:E35"/>
    <mergeCell ref="A16:A24"/>
    <mergeCell ref="C22:C23"/>
    <mergeCell ref="C20:C21"/>
    <mergeCell ref="D20:D21"/>
    <mergeCell ref="A43:E43"/>
    <mergeCell ref="A37:E37"/>
    <mergeCell ref="A38:E38"/>
    <mergeCell ref="A39:E39"/>
    <mergeCell ref="A40:E40"/>
    <mergeCell ref="A41:E41"/>
    <mergeCell ref="A42:E42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ACCD-B4B3-4405-91D7-1E5C31694CBE}">
  <dimension ref="A1:L40"/>
  <sheetViews>
    <sheetView tabSelected="1" view="pageBreakPreview" zoomScaleNormal="100" zoomScaleSheetLayoutView="100" workbookViewId="0">
      <selection activeCell="E6" sqref="E6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29"/>
      <c r="B1" s="64"/>
      <c r="C1" s="64"/>
      <c r="D1" s="46"/>
      <c r="E1" s="25" t="s">
        <v>71</v>
      </c>
    </row>
    <row r="2" spans="1:5" ht="8.1" customHeight="1">
      <c r="A2" s="145"/>
      <c r="B2" s="146"/>
      <c r="C2" s="146"/>
      <c r="D2" s="146"/>
    </row>
    <row r="3" spans="1:5" ht="18" customHeight="1">
      <c r="A3" s="102" t="s">
        <v>89</v>
      </c>
      <c r="B3" s="103"/>
      <c r="C3" s="103"/>
      <c r="D3" s="103"/>
      <c r="E3" s="103"/>
    </row>
    <row r="4" spans="1:5" ht="18" customHeight="1" thickBot="1">
      <c r="A4" s="104" t="s">
        <v>95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136</v>
      </c>
      <c r="E5" s="17" t="s">
        <v>137</v>
      </c>
    </row>
    <row r="6" spans="1:5" ht="15.95" customHeight="1" thickBot="1">
      <c r="A6" s="4"/>
      <c r="B6" s="115" t="s">
        <v>25</v>
      </c>
      <c r="C6" s="116"/>
      <c r="D6" s="18" t="s">
        <v>26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 t="s">
        <v>74</v>
      </c>
      <c r="D7" s="119">
        <v>220000</v>
      </c>
      <c r="E7" s="105">
        <f>ROUNDDOWN(D7/1.1, 0)</f>
        <v>200000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30" customHeight="1">
      <c r="A9" s="138"/>
      <c r="B9" s="23" t="s">
        <v>30</v>
      </c>
      <c r="C9" s="100" t="s">
        <v>135</v>
      </c>
      <c r="D9" s="111">
        <v>220000</v>
      </c>
      <c r="E9" s="109">
        <f>ROUNDDOWN(D9/1.1, 0)</f>
        <v>200000</v>
      </c>
    </row>
    <row r="10" spans="1:5" ht="30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55</v>
      </c>
      <c r="C11" s="125"/>
      <c r="D11" s="38">
        <f>SUM(D7:D10)</f>
        <v>440000</v>
      </c>
      <c r="E11" s="38">
        <f>SUM(E7:E10)</f>
        <v>400000</v>
      </c>
    </row>
    <row r="12" spans="1:5" ht="24.95" customHeight="1">
      <c r="A12" s="131" t="s">
        <v>32</v>
      </c>
      <c r="B12" s="91"/>
      <c r="C12" s="92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 t="s">
        <v>129</v>
      </c>
      <c r="C14" s="92"/>
      <c r="D14" s="119">
        <v>110000</v>
      </c>
      <c r="E14" s="105">
        <f>ROUNDDOWN(D14/1.1, 0)</f>
        <v>100000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76</v>
      </c>
      <c r="D16" s="119">
        <v>396000</v>
      </c>
      <c r="E16" s="105">
        <f>ROUNDDOWN(D16/1.1, 0)</f>
        <v>360000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/>
      <c r="D22" s="111"/>
      <c r="E22" s="109">
        <f>ROUNDDOWN(D22/1.1, 0)</f>
        <v>0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396000</v>
      </c>
      <c r="E24" s="39">
        <f>SUM(E16:E23)</f>
        <v>360000</v>
      </c>
    </row>
    <row r="25" spans="1:12" ht="18" customHeight="1">
      <c r="A25" s="95" t="s">
        <v>53</v>
      </c>
      <c r="B25" s="91" t="s">
        <v>103</v>
      </c>
      <c r="C25" s="92"/>
      <c r="D25" s="119">
        <v>283800</v>
      </c>
      <c r="E25" s="105">
        <f>ROUNDDOWN(D25/1.1, 0)</f>
        <v>258000</v>
      </c>
    </row>
    <row r="26" spans="1:12" ht="18" customHeight="1" thickBot="1">
      <c r="A26" s="144"/>
      <c r="B26" s="127"/>
      <c r="C26" s="128"/>
      <c r="D26" s="122"/>
      <c r="E26" s="110"/>
    </row>
    <row r="27" spans="1:12" ht="19.5" thickBot="1">
      <c r="A27" s="74" t="s">
        <v>54</v>
      </c>
      <c r="B27" s="149"/>
      <c r="C27" s="75"/>
      <c r="D27" s="39">
        <f>D11+D12+D14+D24+D25</f>
        <v>1229800</v>
      </c>
      <c r="E27" s="39">
        <f>E11+E12+E14+E24+E25</f>
        <v>1118000</v>
      </c>
    </row>
    <row r="28" spans="1:12" ht="12.95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41" t="s">
        <v>42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.95" customHeight="1">
      <c r="A32" s="141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.95" customHeight="1">
      <c r="A33" s="141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.95" customHeight="1">
      <c r="A34" s="141" t="s">
        <v>47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.95" customHeight="1">
      <c r="A35" s="141" t="s">
        <v>48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.95" customHeight="1">
      <c r="A36" s="141" t="s">
        <v>43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.95" customHeight="1">
      <c r="A37" s="141" t="s">
        <v>44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.95" customHeight="1">
      <c r="A38" s="141" t="s">
        <v>52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.95" customHeight="1">
      <c r="A39" s="141" t="s">
        <v>51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>
      <c r="A40" s="141" t="s">
        <v>75</v>
      </c>
      <c r="B40" s="141"/>
      <c r="C40" s="141"/>
      <c r="D40" s="141"/>
      <c r="E40" s="141"/>
    </row>
  </sheetData>
  <sheetProtection algorithmName="SHA-512" hashValue="ll1l+hbZwSUjMMS0+fWhtIuyceLXKPrJ+cr5g4oo/P5GTSmQMCQ9jF8Y91rj18hTTXqLduMNOoU3CryFRXdT+A==" saltValue="eruyiF+PYyh5SJgPN/xHcA==" spinCount="100000" sheet="1" objects="1" scenarios="1" formatCells="0" formatRows="0"/>
  <mergeCells count="53">
    <mergeCell ref="A39:E39"/>
    <mergeCell ref="B16:B17"/>
    <mergeCell ref="A35:E35"/>
    <mergeCell ref="A36:E36"/>
    <mergeCell ref="A37:E37"/>
    <mergeCell ref="A38:E38"/>
    <mergeCell ref="A27:C27"/>
    <mergeCell ref="A31:E31"/>
    <mergeCell ref="A32:E32"/>
    <mergeCell ref="A33:E33"/>
    <mergeCell ref="A34:E34"/>
    <mergeCell ref="A25:A26"/>
    <mergeCell ref="B25:C26"/>
    <mergeCell ref="D25:D26"/>
    <mergeCell ref="E25:E26"/>
    <mergeCell ref="C20:C21"/>
    <mergeCell ref="E18:E19"/>
    <mergeCell ref="C16:C17"/>
    <mergeCell ref="E20:E21"/>
    <mergeCell ref="B22:B23"/>
    <mergeCell ref="D22:D23"/>
    <mergeCell ref="E22:E23"/>
    <mergeCell ref="C22:C23"/>
    <mergeCell ref="A7:A11"/>
    <mergeCell ref="C7:C8"/>
    <mergeCell ref="D7:D8"/>
    <mergeCell ref="E7:E8"/>
    <mergeCell ref="D9:D10"/>
    <mergeCell ref="E9:E10"/>
    <mergeCell ref="C9:C10"/>
    <mergeCell ref="B11:C11"/>
    <mergeCell ref="A1:C1"/>
    <mergeCell ref="B6:C6"/>
    <mergeCell ref="B5:C5"/>
    <mergeCell ref="A2:D2"/>
    <mergeCell ref="A3:E3"/>
    <mergeCell ref="A4:E4"/>
    <mergeCell ref="A16:A24"/>
    <mergeCell ref="B12:C13"/>
    <mergeCell ref="B14:C15"/>
    <mergeCell ref="A40:E40"/>
    <mergeCell ref="D12:D13"/>
    <mergeCell ref="E12:E13"/>
    <mergeCell ref="D14:D15"/>
    <mergeCell ref="E14:E15"/>
    <mergeCell ref="A12:A13"/>
    <mergeCell ref="A14:A15"/>
    <mergeCell ref="B24:C24"/>
    <mergeCell ref="D16:D17"/>
    <mergeCell ref="D20:D21"/>
    <mergeCell ref="E16:E17"/>
    <mergeCell ref="C18:C19"/>
    <mergeCell ref="D18:D19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569-B4D9-492D-9FF3-74E020EA2615}">
  <dimension ref="A1:L40"/>
  <sheetViews>
    <sheetView view="pageBreakPreview" zoomScaleNormal="100" zoomScaleSheetLayoutView="100" workbookViewId="0">
      <selection activeCell="D25" sqref="D25:D26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29"/>
      <c r="B1" s="64"/>
      <c r="C1" s="64"/>
      <c r="D1" s="46"/>
      <c r="E1" s="25" t="s">
        <v>71</v>
      </c>
    </row>
    <row r="2" spans="1:5" ht="8.1" customHeight="1">
      <c r="A2" s="145"/>
      <c r="B2" s="146"/>
      <c r="C2" s="146"/>
      <c r="D2" s="146"/>
    </row>
    <row r="3" spans="1:5" ht="18" customHeight="1">
      <c r="A3" s="102" t="s">
        <v>89</v>
      </c>
      <c r="B3" s="103"/>
      <c r="C3" s="103"/>
      <c r="D3" s="103"/>
      <c r="E3" s="103"/>
    </row>
    <row r="4" spans="1:5" ht="18" customHeight="1" thickBot="1">
      <c r="A4" s="104" t="s">
        <v>96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24</v>
      </c>
      <c r="C5" s="114"/>
      <c r="D5" s="17" t="s">
        <v>136</v>
      </c>
      <c r="E5" s="17" t="s">
        <v>137</v>
      </c>
    </row>
    <row r="6" spans="1:5" ht="15.95" customHeight="1" thickBot="1">
      <c r="A6" s="4"/>
      <c r="B6" s="115" t="s">
        <v>25</v>
      </c>
      <c r="C6" s="116"/>
      <c r="D6" s="18" t="s">
        <v>26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 t="s">
        <v>74</v>
      </c>
      <c r="D7" s="119">
        <v>220000</v>
      </c>
      <c r="E7" s="105">
        <f>ROUNDDOWN(D7/1.1, 0)</f>
        <v>200000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30" customHeight="1">
      <c r="A9" s="138"/>
      <c r="B9" s="23" t="s">
        <v>30</v>
      </c>
      <c r="C9" s="100" t="s">
        <v>131</v>
      </c>
      <c r="D9" s="111">
        <v>205700</v>
      </c>
      <c r="E9" s="109">
        <f>ROUNDDOWN(D9/1.1, 0)</f>
        <v>187000</v>
      </c>
    </row>
    <row r="10" spans="1:5" ht="30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55</v>
      </c>
      <c r="C11" s="125"/>
      <c r="D11" s="38">
        <f>SUM(D7:D10)</f>
        <v>425700</v>
      </c>
      <c r="E11" s="38">
        <f>SUM(E7:E10)</f>
        <v>387000</v>
      </c>
    </row>
    <row r="12" spans="1:5" ht="24.95" customHeight="1">
      <c r="A12" s="131" t="s">
        <v>32</v>
      </c>
      <c r="B12" s="91"/>
      <c r="C12" s="92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 t="s">
        <v>128</v>
      </c>
      <c r="C14" s="92"/>
      <c r="D14" s="119">
        <v>110000</v>
      </c>
      <c r="E14" s="105">
        <f>ROUNDDOWN(D14/1.1, 0)</f>
        <v>100000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73</v>
      </c>
      <c r="D16" s="119">
        <v>165000</v>
      </c>
      <c r="E16" s="105">
        <f>ROUNDDOWN(D16/1.1, 0)</f>
        <v>150000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/>
      <c r="D22" s="111"/>
      <c r="E22" s="109">
        <f>ROUNDDOWN(D22/1.1, 0)</f>
        <v>0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165000</v>
      </c>
      <c r="E24" s="39">
        <f>SUM(E16:E23)</f>
        <v>150000</v>
      </c>
    </row>
    <row r="25" spans="1:12" ht="18" customHeight="1">
      <c r="A25" s="95" t="s">
        <v>53</v>
      </c>
      <c r="B25" s="91" t="s">
        <v>77</v>
      </c>
      <c r="C25" s="92"/>
      <c r="D25" s="119">
        <v>210210</v>
      </c>
      <c r="E25" s="105">
        <f>ROUNDDOWN(D25/1.1, 0)</f>
        <v>191100</v>
      </c>
    </row>
    <row r="26" spans="1:12" ht="18" customHeight="1" thickBot="1">
      <c r="A26" s="144"/>
      <c r="B26" s="127"/>
      <c r="C26" s="128"/>
      <c r="D26" s="122"/>
      <c r="E26" s="110"/>
    </row>
    <row r="27" spans="1:12" ht="19.5" thickBot="1">
      <c r="A27" s="74" t="s">
        <v>54</v>
      </c>
      <c r="B27" s="149"/>
      <c r="C27" s="75"/>
      <c r="D27" s="39">
        <f>D11+D12+D14+D24+D25</f>
        <v>910910</v>
      </c>
      <c r="E27" s="39">
        <f>E11+E12+E14+E24+E25</f>
        <v>828100</v>
      </c>
    </row>
    <row r="28" spans="1:12" ht="12.95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41" t="s">
        <v>42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.95" customHeight="1">
      <c r="A32" s="141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.95" customHeight="1">
      <c r="A33" s="141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.95" customHeight="1">
      <c r="A34" s="141" t="s">
        <v>47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.95" customHeight="1">
      <c r="A35" s="141" t="s">
        <v>48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.95" customHeight="1">
      <c r="A36" s="141" t="s">
        <v>43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.95" customHeight="1">
      <c r="A37" s="141" t="s">
        <v>44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.95" customHeight="1">
      <c r="A38" s="141" t="s">
        <v>52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.95" customHeight="1">
      <c r="A39" s="141" t="s">
        <v>51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 ht="12.95" customHeight="1">
      <c r="A40" s="141" t="s">
        <v>75</v>
      </c>
      <c r="B40" s="141"/>
      <c r="C40" s="141"/>
      <c r="D40" s="141"/>
      <c r="E40" s="141"/>
      <c r="F40" s="21"/>
      <c r="G40" s="21"/>
      <c r="H40" s="21"/>
      <c r="I40" s="21"/>
      <c r="J40" s="21"/>
      <c r="K40" s="21"/>
      <c r="L40" s="21"/>
    </row>
  </sheetData>
  <sheetProtection algorithmName="SHA-512" hashValue="ciqjQIlmgn0CapBI349EhhJ60/Be1mFdra0GCgSGHZlgjIpHfNk/IRjQIJeP92nDvfXpg2R0RI9YZ2RDa1Z3JQ==" saltValue="Mtg7x/m42J3y6ODEA0bBoQ==" spinCount="100000" sheet="1" objects="1" scenarios="1" formatCells="0" formatRows="0"/>
  <mergeCells count="53">
    <mergeCell ref="B6:C6"/>
    <mergeCell ref="A1:C1"/>
    <mergeCell ref="B5:C5"/>
    <mergeCell ref="A2:D2"/>
    <mergeCell ref="A3:E3"/>
    <mergeCell ref="A4:E4"/>
    <mergeCell ref="A7:A11"/>
    <mergeCell ref="C7:C8"/>
    <mergeCell ref="D7:D8"/>
    <mergeCell ref="E7:E8"/>
    <mergeCell ref="C9:C10"/>
    <mergeCell ref="D9:D10"/>
    <mergeCell ref="E9:E10"/>
    <mergeCell ref="B11:C11"/>
    <mergeCell ref="A12:A13"/>
    <mergeCell ref="D12:D13"/>
    <mergeCell ref="E12:E13"/>
    <mergeCell ref="B12:C13"/>
    <mergeCell ref="A14:A15"/>
    <mergeCell ref="D14:D15"/>
    <mergeCell ref="E14:E15"/>
    <mergeCell ref="B14:C15"/>
    <mergeCell ref="D16:D17"/>
    <mergeCell ref="E16:E17"/>
    <mergeCell ref="C18:C19"/>
    <mergeCell ref="D18:D19"/>
    <mergeCell ref="E18:E19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D25:D26"/>
    <mergeCell ref="E25:E26"/>
    <mergeCell ref="A16:A24"/>
    <mergeCell ref="B16:B17"/>
    <mergeCell ref="C16:C17"/>
    <mergeCell ref="A40:E40"/>
    <mergeCell ref="A37:E37"/>
    <mergeCell ref="A38:E38"/>
    <mergeCell ref="A39:E39"/>
    <mergeCell ref="A31:E31"/>
    <mergeCell ref="A32:E32"/>
    <mergeCell ref="A33:E33"/>
    <mergeCell ref="A34:E34"/>
    <mergeCell ref="A35:E35"/>
    <mergeCell ref="A36:E36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C9AB-612E-46C5-B469-07D4D892E8A4}">
  <dimension ref="A1:L41"/>
  <sheetViews>
    <sheetView view="pageBreakPreview" topLeftCell="A4" zoomScaleNormal="100" zoomScaleSheetLayoutView="100" workbookViewId="0">
      <selection activeCell="D16" sqref="D16:D17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29"/>
      <c r="B1" s="64"/>
      <c r="C1" s="64"/>
      <c r="D1" s="46"/>
      <c r="E1" s="25" t="s">
        <v>71</v>
      </c>
    </row>
    <row r="2" spans="1:5" ht="8.1" customHeight="1">
      <c r="A2" s="145"/>
      <c r="B2" s="146"/>
      <c r="C2" s="146"/>
      <c r="D2" s="146"/>
    </row>
    <row r="3" spans="1:5" ht="18" customHeight="1">
      <c r="A3" s="102" t="s">
        <v>89</v>
      </c>
      <c r="B3" s="103"/>
      <c r="C3" s="103"/>
      <c r="D3" s="103"/>
      <c r="E3" s="103"/>
    </row>
    <row r="4" spans="1:5" ht="18" customHeight="1" thickBot="1">
      <c r="A4" s="104" t="s">
        <v>97</v>
      </c>
      <c r="B4" s="69"/>
      <c r="C4" s="69"/>
      <c r="D4" s="69"/>
      <c r="E4" s="69"/>
    </row>
    <row r="5" spans="1:5" ht="15.95" customHeight="1">
      <c r="A5" s="16" t="s">
        <v>61</v>
      </c>
      <c r="B5" s="113" t="s">
        <v>104</v>
      </c>
      <c r="C5" s="114"/>
      <c r="D5" s="17" t="s">
        <v>136</v>
      </c>
      <c r="E5" s="17" t="s">
        <v>137</v>
      </c>
    </row>
    <row r="6" spans="1:5" ht="15.95" customHeight="1" thickBot="1">
      <c r="A6" s="4"/>
      <c r="B6" s="115" t="s">
        <v>25</v>
      </c>
      <c r="C6" s="116"/>
      <c r="D6" s="18" t="s">
        <v>26</v>
      </c>
      <c r="E6" s="18" t="s">
        <v>27</v>
      </c>
    </row>
    <row r="7" spans="1:5" ht="24.95" customHeight="1">
      <c r="A7" s="131" t="s">
        <v>3</v>
      </c>
      <c r="B7" s="19" t="s">
        <v>28</v>
      </c>
      <c r="C7" s="117"/>
      <c r="D7" s="119"/>
      <c r="E7" s="105">
        <f>ROUNDDOWN(D7/1.1, 0)</f>
        <v>0</v>
      </c>
    </row>
    <row r="8" spans="1:5" ht="24.95" customHeight="1">
      <c r="A8" s="138"/>
      <c r="B8" s="19" t="s">
        <v>29</v>
      </c>
      <c r="C8" s="121"/>
      <c r="D8" s="123"/>
      <c r="E8" s="106">
        <f t="shared" ref="E8" si="0">ROUNDDOWN(D8*2/3, 0)</f>
        <v>0</v>
      </c>
    </row>
    <row r="9" spans="1:5" ht="30" customHeight="1">
      <c r="A9" s="138"/>
      <c r="B9" s="23" t="s">
        <v>30</v>
      </c>
      <c r="C9" s="100" t="s">
        <v>138</v>
      </c>
      <c r="D9" s="111">
        <v>260700</v>
      </c>
      <c r="E9" s="109">
        <f>ROUNDDOWN(D9/1.1, 0)</f>
        <v>237000</v>
      </c>
    </row>
    <row r="10" spans="1:5" ht="30" customHeight="1" thickBot="1">
      <c r="A10" s="138"/>
      <c r="B10" s="20" t="s">
        <v>31</v>
      </c>
      <c r="C10" s="148"/>
      <c r="D10" s="123"/>
      <c r="E10" s="106">
        <f t="shared" ref="E10" si="1">ROUNDDOWN(D10*2/3, 0)</f>
        <v>0</v>
      </c>
    </row>
    <row r="11" spans="1:5" ht="18" customHeight="1" thickBot="1">
      <c r="A11" s="132"/>
      <c r="B11" s="124" t="s">
        <v>55</v>
      </c>
      <c r="C11" s="125"/>
      <c r="D11" s="38">
        <f>SUM(D7:D10)</f>
        <v>260700</v>
      </c>
      <c r="E11" s="38">
        <f>SUM(E7:E10)</f>
        <v>237000</v>
      </c>
    </row>
    <row r="12" spans="1:5" ht="24.95" customHeight="1">
      <c r="A12" s="131" t="s">
        <v>32</v>
      </c>
      <c r="B12" s="91"/>
      <c r="C12" s="92"/>
      <c r="D12" s="119"/>
      <c r="E12" s="105">
        <f>ROUNDDOWN(D12/1.1, 0)</f>
        <v>0</v>
      </c>
    </row>
    <row r="13" spans="1:5" ht="24.95" customHeight="1" thickBot="1">
      <c r="A13" s="132"/>
      <c r="B13" s="93"/>
      <c r="C13" s="94"/>
      <c r="D13" s="126"/>
      <c r="E13" s="135"/>
    </row>
    <row r="14" spans="1:5" ht="24.95" customHeight="1">
      <c r="A14" s="131" t="s">
        <v>33</v>
      </c>
      <c r="B14" s="91" t="s">
        <v>130</v>
      </c>
      <c r="C14" s="92"/>
      <c r="D14" s="119">
        <v>110000</v>
      </c>
      <c r="E14" s="105">
        <f>ROUNDDOWN(D14/1.1, 0)</f>
        <v>100000</v>
      </c>
    </row>
    <row r="15" spans="1:5" ht="24.95" customHeight="1" thickBot="1">
      <c r="A15" s="132"/>
      <c r="B15" s="93"/>
      <c r="C15" s="94"/>
      <c r="D15" s="126"/>
      <c r="E15" s="135"/>
    </row>
    <row r="16" spans="1:5" ht="24.95" customHeight="1">
      <c r="A16" s="95" t="s">
        <v>10</v>
      </c>
      <c r="B16" s="133" t="s">
        <v>11</v>
      </c>
      <c r="C16" s="117" t="s">
        <v>78</v>
      </c>
      <c r="D16" s="119">
        <v>110000</v>
      </c>
      <c r="E16" s="105">
        <f>ROUNDDOWN(D16/1.1, 0)</f>
        <v>100000</v>
      </c>
    </row>
    <row r="17" spans="1:12" ht="24.95" customHeight="1">
      <c r="A17" s="96"/>
      <c r="B17" s="134"/>
      <c r="C17" s="118"/>
      <c r="D17" s="120"/>
      <c r="E17" s="106"/>
    </row>
    <row r="18" spans="1:12" ht="24.95" customHeight="1">
      <c r="A18" s="96"/>
      <c r="B18" s="23" t="s">
        <v>34</v>
      </c>
      <c r="C18" s="100"/>
      <c r="D18" s="111"/>
      <c r="E18" s="109">
        <f>ROUNDDOWN(D18/1.1, 0)</f>
        <v>0</v>
      </c>
    </row>
    <row r="19" spans="1:12" ht="24.95" customHeight="1">
      <c r="A19" s="96"/>
      <c r="B19" s="24" t="s">
        <v>35</v>
      </c>
      <c r="C19" s="139"/>
      <c r="D19" s="112"/>
      <c r="E19" s="130"/>
    </row>
    <row r="20" spans="1:12" ht="24.95" customHeight="1">
      <c r="A20" s="96"/>
      <c r="B20" s="19" t="s">
        <v>36</v>
      </c>
      <c r="C20" s="121"/>
      <c r="D20" s="123"/>
      <c r="E20" s="106">
        <f>ROUNDDOWN(D20/1.1, 0)</f>
        <v>0</v>
      </c>
    </row>
    <row r="21" spans="1:12" ht="24.95" customHeight="1">
      <c r="A21" s="96"/>
      <c r="B21" s="19" t="s">
        <v>37</v>
      </c>
      <c r="C21" s="121"/>
      <c r="D21" s="123"/>
      <c r="E21" s="106"/>
    </row>
    <row r="22" spans="1:12" ht="24.95" customHeight="1">
      <c r="A22" s="96"/>
      <c r="B22" s="107" t="s">
        <v>14</v>
      </c>
      <c r="C22" s="100"/>
      <c r="D22" s="111"/>
      <c r="E22" s="109">
        <f>ROUNDDOWN(D22/1.1, 0)</f>
        <v>0</v>
      </c>
    </row>
    <row r="23" spans="1:12" ht="24.95" customHeight="1" thickBot="1">
      <c r="A23" s="96"/>
      <c r="B23" s="108"/>
      <c r="C23" s="101"/>
      <c r="D23" s="126"/>
      <c r="E23" s="110"/>
    </row>
    <row r="24" spans="1:12" ht="18" customHeight="1" thickBot="1">
      <c r="A24" s="97"/>
      <c r="B24" s="124" t="s">
        <v>56</v>
      </c>
      <c r="C24" s="125"/>
      <c r="D24" s="39">
        <f>SUM(D16:D23)</f>
        <v>110000</v>
      </c>
      <c r="E24" s="39">
        <f>SUM(E16:E23)</f>
        <v>100000</v>
      </c>
    </row>
    <row r="25" spans="1:12" ht="18" customHeight="1">
      <c r="A25" s="95" t="s">
        <v>53</v>
      </c>
      <c r="B25" s="91" t="s">
        <v>79</v>
      </c>
      <c r="C25" s="92"/>
      <c r="D25" s="119">
        <v>144210</v>
      </c>
      <c r="E25" s="105">
        <f>ROUNDDOWN(D25/1.1, 0)</f>
        <v>131100</v>
      </c>
    </row>
    <row r="26" spans="1:12" ht="18" customHeight="1" thickBot="1">
      <c r="A26" s="144"/>
      <c r="B26" s="127"/>
      <c r="C26" s="128"/>
      <c r="D26" s="122"/>
      <c r="E26" s="110"/>
    </row>
    <row r="27" spans="1:12" ht="19.5" thickBot="1">
      <c r="A27" s="74" t="s">
        <v>54</v>
      </c>
      <c r="B27" s="149"/>
      <c r="C27" s="75"/>
      <c r="D27" s="39">
        <f>D11+D12+D14+D24+D25</f>
        <v>624910</v>
      </c>
      <c r="E27" s="39">
        <f>E11+E12+E14+E24+E25</f>
        <v>568100</v>
      </c>
    </row>
    <row r="28" spans="1:12" ht="12.95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41" t="s">
        <v>42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.95" customHeight="1">
      <c r="A32" s="141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.95" customHeight="1">
      <c r="A33" s="141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.95" customHeight="1">
      <c r="A34" s="141" t="s">
        <v>47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.95" customHeight="1">
      <c r="A35" s="141" t="s">
        <v>48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.95" customHeight="1">
      <c r="A36" s="141" t="s">
        <v>43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.95" customHeight="1">
      <c r="A37" s="141" t="s">
        <v>44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.95" customHeight="1">
      <c r="A38" s="141" t="s">
        <v>52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.95" customHeight="1">
      <c r="A39" s="141" t="s">
        <v>51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  <row r="40" spans="1:12" ht="12.95" customHeight="1">
      <c r="A40" s="141" t="s">
        <v>75</v>
      </c>
      <c r="B40" s="141"/>
      <c r="C40" s="141"/>
      <c r="D40" s="141"/>
      <c r="E40" s="141"/>
      <c r="F40" s="21"/>
      <c r="G40" s="21"/>
      <c r="H40" s="21"/>
      <c r="I40" s="21"/>
      <c r="J40" s="21"/>
      <c r="K40" s="21"/>
      <c r="L40" s="21"/>
    </row>
    <row r="41" spans="1:12" ht="12.95" customHeight="1">
      <c r="A41" s="21"/>
      <c r="F41" s="21"/>
      <c r="G41" s="21"/>
      <c r="H41" s="21"/>
      <c r="I41" s="21"/>
      <c r="J41" s="21"/>
      <c r="K41" s="21"/>
      <c r="L41" s="21"/>
    </row>
  </sheetData>
  <sheetProtection algorithmName="SHA-512" hashValue="miKcO9beK3h4PLDNl+/hw7oBDTKtKYvbahcGIUPsPKEt7y7cz9jcf6kk4rYfRGjg7/oCf2rNrUi4eJ7TehFxIw==" saltValue="Pok8dY84nD8B/1NxWY7C7w==" spinCount="100000" sheet="1" objects="1" scenarios="1" formatCells="0" formatRows="0"/>
  <mergeCells count="53">
    <mergeCell ref="A3:E3"/>
    <mergeCell ref="A4:E4"/>
    <mergeCell ref="A16:A24"/>
    <mergeCell ref="A37:E37"/>
    <mergeCell ref="A38:E38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A39:E39"/>
    <mergeCell ref="A31:E31"/>
    <mergeCell ref="A32:E32"/>
    <mergeCell ref="A33:E33"/>
    <mergeCell ref="A34:E34"/>
    <mergeCell ref="A35:E35"/>
    <mergeCell ref="A36:E36"/>
    <mergeCell ref="D25:D26"/>
    <mergeCell ref="E25:E26"/>
    <mergeCell ref="B16:B17"/>
    <mergeCell ref="C16:C17"/>
    <mergeCell ref="D16:D17"/>
    <mergeCell ref="E16:E17"/>
    <mergeCell ref="C18:C19"/>
    <mergeCell ref="D18:D19"/>
    <mergeCell ref="E18:E19"/>
    <mergeCell ref="A12:A13"/>
    <mergeCell ref="D12:D13"/>
    <mergeCell ref="E12:E13"/>
    <mergeCell ref="B12:C13"/>
    <mergeCell ref="B14:C15"/>
    <mergeCell ref="A2:D2"/>
    <mergeCell ref="B6:C6"/>
    <mergeCell ref="A40:E40"/>
    <mergeCell ref="A1:C1"/>
    <mergeCell ref="B5:C5"/>
    <mergeCell ref="A7:A11"/>
    <mergeCell ref="C7:C8"/>
    <mergeCell ref="D7:D8"/>
    <mergeCell ref="E7:E8"/>
    <mergeCell ref="C9:C10"/>
    <mergeCell ref="D9:D10"/>
    <mergeCell ref="E9:E10"/>
    <mergeCell ref="B11:C11"/>
    <mergeCell ref="A14:A15"/>
    <mergeCell ref="D14:D15"/>
    <mergeCell ref="E14:E15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25</vt:i4>
      </vt:variant>
    </vt:vector>
  </HeadingPairs>
  <TitlesOfParts>
    <vt:vector size="36" baseType="lpstr">
      <vt:lpstr>【必読】注意事項 </vt:lpstr>
      <vt:lpstr>総額内訳表</vt:lpstr>
      <vt:lpstr>総額内訳表２【共同研究グループ】</vt:lpstr>
      <vt:lpstr>令和８年度【代表事業者】</vt:lpstr>
      <vt:lpstr>令和９年度【代表事業者】</vt:lpstr>
      <vt:lpstr>令和10年度【代表事業者】</vt:lpstr>
      <vt:lpstr>令和８年度【共同研究者】</vt:lpstr>
      <vt:lpstr>令和９年度【共同研究者】)</vt:lpstr>
      <vt:lpstr>令和10年度【共同研究者】</vt:lpstr>
      <vt:lpstr>総額内訳表【民間企業が共同研究グループの場合】</vt:lpstr>
      <vt:lpstr>令和　年度【民間企業が共同研究グループの場合】</vt:lpstr>
      <vt:lpstr>'令和　年度【民間企業が共同研究グループの場合】'!_Hlk104902878</vt:lpstr>
      <vt:lpstr>令和10年度【共同研究者】!_Hlk104902878</vt:lpstr>
      <vt:lpstr>令和10年度【代表事業者】!_Hlk104902878</vt:lpstr>
      <vt:lpstr>令和８年度【共同研究者】!_Hlk104902878</vt:lpstr>
      <vt:lpstr>令和８年度【代表事業者】!_Hlk104902878</vt:lpstr>
      <vt:lpstr>'令和９年度【共同研究者】)'!_Hlk104902878</vt:lpstr>
      <vt:lpstr>令和９年度【代表事業者】!_Hlk104902878</vt:lpstr>
      <vt:lpstr>'令和　年度【民間企業が共同研究グループの場合】'!_Hlk105002810</vt:lpstr>
      <vt:lpstr>令和10年度【共同研究者】!_Hlk105002810</vt:lpstr>
      <vt:lpstr>令和10年度【代表事業者】!_Hlk105002810</vt:lpstr>
      <vt:lpstr>令和８年度【共同研究者】!_Hlk105002810</vt:lpstr>
      <vt:lpstr>令和８年度【代表事業者】!_Hlk105002810</vt:lpstr>
      <vt:lpstr>'令和９年度【共同研究者】)'!_Hlk105002810</vt:lpstr>
      <vt:lpstr>令和９年度【代表事業者】!_Hlk105002810</vt:lpstr>
      <vt:lpstr>'【必読】注意事項 '!Print_Area</vt:lpstr>
      <vt:lpstr>総額内訳表!Print_Area</vt:lpstr>
      <vt:lpstr>総額内訳表【民間企業が共同研究グループの場合】!Print_Area</vt:lpstr>
      <vt:lpstr>総額内訳表２【共同研究グループ】!Print_Area</vt:lpstr>
      <vt:lpstr>'令和　年度【民間企業が共同研究グループの場合】'!Print_Area</vt:lpstr>
      <vt:lpstr>令和10年度【共同研究者】!Print_Area</vt:lpstr>
      <vt:lpstr>令和10年度【代表事業者】!Print_Area</vt:lpstr>
      <vt:lpstr>令和８年度【共同研究者】!Print_Area</vt:lpstr>
      <vt:lpstr>令和８年度【代表事業者】!Print_Area</vt:lpstr>
      <vt:lpstr>'令和９年度【共同研究者】)'!Print_Area</vt:lpstr>
      <vt:lpstr>令和９年度【代表事業者】!Print_Area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n2509-04</dc:creator>
  <cp:lastModifiedBy>n2509-04</cp:lastModifiedBy>
  <cp:lastPrinted>2026-05-11T06:42:05Z</cp:lastPrinted>
  <dcterms:created xsi:type="dcterms:W3CDTF">2026-03-17T02:17:00Z</dcterms:created>
  <dcterms:modified xsi:type="dcterms:W3CDTF">2026-05-17T05:17:33Z</dcterms:modified>
</cp:coreProperties>
</file>